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8955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L186" i="1" l="1"/>
  <c r="L167" i="1"/>
  <c r="L163" i="1"/>
  <c r="F186" i="1"/>
  <c r="F167" i="1" l="1"/>
  <c r="L148" i="1" l="1"/>
  <c r="L147" i="1"/>
  <c r="L139" i="1"/>
  <c r="L144" i="1"/>
  <c r="L129" i="1"/>
  <c r="L125" i="1"/>
  <c r="L106" i="1" l="1"/>
  <c r="L91" i="1"/>
  <c r="L90" i="1"/>
  <c r="L72" i="1"/>
  <c r="L53" i="1"/>
  <c r="L44" i="1"/>
  <c r="L34" i="1"/>
  <c r="L28" i="1"/>
  <c r="L15" i="1"/>
  <c r="L9" i="1"/>
  <c r="F148" i="1" l="1"/>
  <c r="F144" i="1"/>
  <c r="F129" i="1" l="1"/>
  <c r="F125" i="1"/>
  <c r="F91" i="1" l="1"/>
  <c r="F72" i="1" l="1"/>
  <c r="F53" i="1" l="1"/>
  <c r="F34" i="1" l="1"/>
  <c r="F15" i="1" l="1"/>
  <c r="F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I62" i="1" l="1"/>
  <c r="G138" i="1"/>
  <c r="G119" i="1"/>
  <c r="L195" i="1"/>
  <c r="L176" i="1"/>
  <c r="G195" i="1"/>
  <c r="I176" i="1"/>
  <c r="I196" i="1" s="1"/>
  <c r="H176" i="1"/>
  <c r="G176" i="1"/>
  <c r="L157" i="1"/>
  <c r="L138" i="1"/>
  <c r="L119" i="1"/>
  <c r="L100" i="1"/>
  <c r="L81" i="1"/>
  <c r="L62" i="1"/>
  <c r="L43" i="1"/>
  <c r="L24" i="1"/>
  <c r="F157" i="1"/>
  <c r="F138" i="1"/>
  <c r="F119" i="1"/>
  <c r="J119" i="1"/>
  <c r="F100" i="1"/>
  <c r="H100" i="1"/>
  <c r="G100" i="1"/>
  <c r="J100" i="1"/>
  <c r="H81" i="1"/>
  <c r="G81" i="1"/>
  <c r="F81" i="1"/>
  <c r="J81" i="1"/>
  <c r="H62" i="1"/>
  <c r="G62" i="1"/>
  <c r="J62" i="1"/>
  <c r="F43" i="1"/>
  <c r="H43" i="1"/>
  <c r="G43" i="1"/>
  <c r="J43" i="1"/>
  <c r="G24" i="1"/>
  <c r="H196" i="1" l="1"/>
  <c r="L196" i="1"/>
  <c r="G196" i="1"/>
  <c r="F196" i="1"/>
  <c r="J196" i="1"/>
</calcChain>
</file>

<file path=xl/sharedStrings.xml><?xml version="1.0" encoding="utf-8"?>
<sst xmlns="http://schemas.openxmlformats.org/spreadsheetml/2006/main" count="360" uniqueCount="121">
  <si>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</si>
  <si>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</si>
  <si>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</si>
  <si>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</si>
  <si>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</si>
  <si>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</si>
  <si>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</si>
  <si>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</si>
  <si>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</si>
  <si>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</si>
  <si>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</si>
  <si>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</si>
  <si>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</si>
  <si>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</si>
  <si>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</si>
  <si>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</si>
  <si>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</si>
  <si>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</si>
  <si>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</si>
  <si>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</si>
  <si>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</si>
  <si>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</si>
  <si>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</si>
  <si>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</si>
  <si>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</si>
  <si>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</si>
  <si>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</si>
  <si>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</si>
  <si>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</si>
  <si>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</si>
  <si>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</si>
  <si>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</si>
  <si>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</si>
  <si>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</si>
  <si>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</si>
  <si>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</si>
  <si>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</si>
  <si>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</si>
  <si>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</si>
  <si>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175-2015</t>
  </si>
  <si>
    <t>Каша вязкая молочная  с маслом сливочным (200/10)</t>
  </si>
  <si>
    <t>Муниципальное бюджетное общеобразовательное учреждение "Средняя школа № 11"</t>
  </si>
  <si>
    <t>Директор</t>
  </si>
  <si>
    <t>Хомутова Н.Б.</t>
  </si>
  <si>
    <t>Какао с молоком</t>
  </si>
  <si>
    <t>382-2015</t>
  </si>
  <si>
    <t>Бутерброд  с  маслом сливочным (15/35)</t>
  </si>
  <si>
    <t>1-2015</t>
  </si>
  <si>
    <t>88-2015</t>
  </si>
  <si>
    <t>Щи из свежей капусты с картофелем с голенью кур и свежей зеленью (200/12,5/5)</t>
  </si>
  <si>
    <t>260-2015</t>
  </si>
  <si>
    <t>Гуляш из говядины (25/25)</t>
  </si>
  <si>
    <t>309-2015</t>
  </si>
  <si>
    <t>Макаронные изделия отварные</t>
  </si>
  <si>
    <t>Чай сладкий</t>
  </si>
  <si>
    <t>376-2015</t>
  </si>
  <si>
    <t>Хлеб пшеничный</t>
  </si>
  <si>
    <t>Хлеб ржаной</t>
  </si>
  <si>
    <t>Каша гречневая рассыпчатая</t>
  </si>
  <si>
    <t>463-1994</t>
  </si>
  <si>
    <t>Зеленый горошек порционно</t>
  </si>
  <si>
    <t xml:space="preserve"> 24-1994</t>
  </si>
  <si>
    <t>Птица  тушеная в  соусе (50/50)</t>
  </si>
  <si>
    <t>290-2015</t>
  </si>
  <si>
    <t>Овощи свежие порционно</t>
  </si>
  <si>
    <t>24-1994</t>
  </si>
  <si>
    <t>Рассольник "Ленинградский" с голенью кур и свежей зеленью (200/12,5/5)</t>
  </si>
  <si>
    <t>96-2015</t>
  </si>
  <si>
    <t>Жаркое по -домашнему</t>
  </si>
  <si>
    <t>394-1994</t>
  </si>
  <si>
    <t>Компот из яблок</t>
  </si>
  <si>
    <t>342-2015</t>
  </si>
  <si>
    <t>Фрукт свежий</t>
  </si>
  <si>
    <t>Сырники со сгущенным молоком (вареньем) (100/15)</t>
  </si>
  <si>
    <t>КП от 23.05.23</t>
  </si>
  <si>
    <t>Борщ с капустой и картофелем с голенью кур и свежей зеленью (200/12,5/5)</t>
  </si>
  <si>
    <t xml:space="preserve">82-2015 </t>
  </si>
  <si>
    <t xml:space="preserve">Котлета из говядины </t>
  </si>
  <si>
    <t>268-2015</t>
  </si>
  <si>
    <t>Рис отварной</t>
  </si>
  <si>
    <t>304-2015</t>
  </si>
  <si>
    <t>Компот из груш</t>
  </si>
  <si>
    <t>Напиток кофейный на молоке</t>
  </si>
  <si>
    <t>379-2015</t>
  </si>
  <si>
    <t xml:space="preserve">Котлеты куриные </t>
  </si>
  <si>
    <t>295-2015</t>
  </si>
  <si>
    <t>Суп картофельный с бобовыми и голенью кур и свежей зеленью (200/12,5/5)</t>
  </si>
  <si>
    <t>102-2015</t>
  </si>
  <si>
    <t>Поджарка из филе кур (25/25)</t>
  </si>
  <si>
    <t>ТК от 27.02.13</t>
  </si>
  <si>
    <t>Сок фруктовый</t>
  </si>
  <si>
    <t>Плов с филе кур</t>
  </si>
  <si>
    <t>449-1994</t>
  </si>
  <si>
    <t>Табл. 24-1994</t>
  </si>
  <si>
    <t>Суп с макаронными изделиями и голенью кур и свежей зеленью (200/12,5/5)</t>
  </si>
  <si>
    <t>111-2015</t>
  </si>
  <si>
    <t>Котлета рыбная</t>
  </si>
  <si>
    <t>234-2015</t>
  </si>
  <si>
    <t>Картофельное пюре</t>
  </si>
  <si>
    <t>312-2015</t>
  </si>
  <si>
    <t>Омлет натуральный (106/5)</t>
  </si>
  <si>
    <t>210-2015</t>
  </si>
  <si>
    <t>Бутерброд  с  сыром (20/20)</t>
  </si>
  <si>
    <t>3-2015</t>
  </si>
  <si>
    <t>Суп картофельный с крупой и рыбными консервами (200/12,5)</t>
  </si>
  <si>
    <t>204-2011</t>
  </si>
  <si>
    <t>Птица  тушеная в  соусе (35/35)</t>
  </si>
  <si>
    <t>Мучное или кондитерское изделие</t>
  </si>
  <si>
    <t>Бутерброд  с  маслом сливочным (15/20)</t>
  </si>
  <si>
    <t>Печень по-стогановски (30/30)</t>
  </si>
  <si>
    <t>255-2015</t>
  </si>
  <si>
    <t>Запеканка из творога со сгущенным молоком (100/20)</t>
  </si>
  <si>
    <t>223-2015</t>
  </si>
  <si>
    <t>Бутерброд  с  сыром (15/35)</t>
  </si>
  <si>
    <t>Яйцо вареное</t>
  </si>
  <si>
    <t>Мясо отварное</t>
  </si>
  <si>
    <t>241-2015</t>
  </si>
  <si>
    <t xml:space="preserve">Капуста тушеная </t>
  </si>
  <si>
    <t>321-2015</t>
  </si>
  <si>
    <t>Йогурт фруктовый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</si>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</sst>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i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center" wrapText="1"/>
      <protection locked="0"/>
    </xf>
    <xf numFmtId="49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protection locked="0"/>
    </xf>
    <xf numFmtId="49" fontId="11" fillId="0" borderId="2" xfId="0" applyNumberFormat="1" applyFont="1" applyBorder="1" applyAlignment="1" applyProtection="1">
      <alignment vertical="top" wrapText="1"/>
      <protection locked="0"/>
    </xf>
    <xf numFmtId="49" fontId="11" fillId="0" borderId="2" xfId="0" applyNumberFormat="1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vertical="top"/>
      <protection locked="0"/>
    </xf>
    <xf numFmtId="49" fontId="11" fillId="0" borderId="2" xfId="0" applyNumberFormat="1" applyFont="1" applyBorder="1" applyAlignme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/>
    <xf numFmtId="49" fontId="11" fillId="0" borderId="2" xfId="0" applyNumberFormat="1" applyFont="1" applyBorder="1" applyAlignment="1" applyProtection="1">
      <alignment wrapText="1"/>
    </xf>
    <xf numFmtId="2" fontId="11" fillId="0" borderId="2" xfId="0" applyNumberFormat="1" applyFont="1" applyBorder="1" applyAlignment="1" applyProtection="1"/>
    <xf numFmtId="2" fontId="12" fillId="0" borderId="2" xfId="0" applyNumberFormat="1" applyFont="1" applyBorder="1" applyAlignment="1" applyProtection="1"/>
    <xf numFmtId="49" fontId="11" fillId="0" borderId="2" xfId="0" applyNumberFormat="1" applyFont="1" applyBorder="1" applyAlignment="1" applyProtection="1"/>
    <xf numFmtId="2" fontId="13" fillId="0" borderId="2" xfId="0" applyNumberFormat="1" applyFont="1" applyBorder="1" applyAlignment="1" applyProtection="1"/>
    <xf numFmtId="0" fontId="11" fillId="4" borderId="2" xfId="0" applyFont="1" applyFill="1" applyBorder="1" applyAlignment="1" applyProtection="1"/>
    <xf numFmtId="0" fontId="11" fillId="0" borderId="2" xfId="0" applyFont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1" sqref="E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41</v>
      </c>
      <c r="D1" s="71"/>
      <c r="E1" s="71"/>
      <c r="F1" s="12" t="s">
        <v>16</v>
      </c>
      <c r="G1" s="2" t="s">
        <v>17</v>
      </c>
      <c r="H1" s="72" t="s">
        <v>42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43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>
        <v>10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7.5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210</v>
      </c>
      <c r="G6" s="50">
        <v>6.08</v>
      </c>
      <c r="H6" s="50">
        <v>11.18</v>
      </c>
      <c r="I6" s="50">
        <v>33.479999999999997</v>
      </c>
      <c r="J6" s="50">
        <v>260</v>
      </c>
      <c r="K6" s="48" t="s">
        <v>39</v>
      </c>
      <c r="L6" s="62">
        <v>24.5</v>
      </c>
    </row>
    <row r="7" spans="1:12" ht="18.75" x14ac:dyDescent="0.3">
      <c r="A7" s="23"/>
      <c r="B7" s="15"/>
      <c r="C7" s="11"/>
      <c r="D7" s="6"/>
      <c r="E7" s="60" t="s">
        <v>114</v>
      </c>
      <c r="F7" s="59">
        <v>40</v>
      </c>
      <c r="G7" s="40"/>
      <c r="H7" s="40"/>
      <c r="I7" s="40"/>
      <c r="J7" s="40"/>
      <c r="K7" s="41"/>
      <c r="L7" s="61">
        <v>18.45</v>
      </c>
    </row>
    <row r="8" spans="1:12" ht="37.5" x14ac:dyDescent="0.3">
      <c r="A8" s="23"/>
      <c r="B8" s="15"/>
      <c r="C8" s="11"/>
      <c r="D8" s="7" t="s">
        <v>22</v>
      </c>
      <c r="E8" s="49" t="s">
        <v>44</v>
      </c>
      <c r="F8" s="50">
        <v>200</v>
      </c>
      <c r="G8" s="50">
        <v>4.08</v>
      </c>
      <c r="H8" s="50">
        <v>3.54</v>
      </c>
      <c r="I8" s="50">
        <v>17.579999999999998</v>
      </c>
      <c r="J8" s="50">
        <v>125</v>
      </c>
      <c r="K8" s="48" t="s">
        <v>45</v>
      </c>
      <c r="L8" s="59">
        <v>18.39</v>
      </c>
    </row>
    <row r="9" spans="1:12" ht="18.75" x14ac:dyDescent="0.3">
      <c r="A9" s="23"/>
      <c r="B9" s="15"/>
      <c r="C9" s="11"/>
      <c r="D9" s="7" t="s">
        <v>23</v>
      </c>
      <c r="E9" s="51" t="s">
        <v>46</v>
      </c>
      <c r="F9" s="50">
        <f>15+35</f>
        <v>50</v>
      </c>
      <c r="G9" s="50">
        <v>2.39</v>
      </c>
      <c r="H9" s="50">
        <v>7.49</v>
      </c>
      <c r="I9" s="50">
        <v>22.34</v>
      </c>
      <c r="J9" s="50">
        <v>136</v>
      </c>
      <c r="K9" s="52" t="s">
        <v>47</v>
      </c>
      <c r="L9" s="59">
        <f>14.66+2.38+0.45</f>
        <v>17.489999999999998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12.55</v>
      </c>
      <c r="H13" s="19">
        <f t="shared" si="0"/>
        <v>22.21</v>
      </c>
      <c r="I13" s="19">
        <f t="shared" si="0"/>
        <v>73.399999999999991</v>
      </c>
      <c r="J13" s="19">
        <f t="shared" si="0"/>
        <v>521</v>
      </c>
      <c r="K13" s="25"/>
      <c r="L13" s="19">
        <f t="shared" ref="L13" si="1">SUM(L6:L12)</f>
        <v>78.83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56.25" x14ac:dyDescent="0.3">
      <c r="A15" s="23"/>
      <c r="B15" s="15"/>
      <c r="C15" s="11"/>
      <c r="D15" s="7" t="s">
        <v>27</v>
      </c>
      <c r="E15" s="51" t="s">
        <v>49</v>
      </c>
      <c r="F15" s="54">
        <f>200+12.5+5</f>
        <v>217.5</v>
      </c>
      <c r="G15" s="54">
        <v>4.7699999999999996</v>
      </c>
      <c r="H15" s="54">
        <v>5</v>
      </c>
      <c r="I15" s="54">
        <v>7.9</v>
      </c>
      <c r="J15" s="54">
        <v>113</v>
      </c>
      <c r="K15" s="53" t="s">
        <v>48</v>
      </c>
      <c r="L15" s="59">
        <f>3.34+5.81+1.4</f>
        <v>10.549999999999999</v>
      </c>
    </row>
    <row r="16" spans="1:12" ht="37.5" x14ac:dyDescent="0.3">
      <c r="A16" s="23"/>
      <c r="B16" s="15"/>
      <c r="C16" s="11"/>
      <c r="D16" s="7" t="s">
        <v>28</v>
      </c>
      <c r="E16" s="49" t="s">
        <v>51</v>
      </c>
      <c r="F16" s="50">
        <v>50</v>
      </c>
      <c r="G16" s="50">
        <v>9</v>
      </c>
      <c r="H16" s="50">
        <v>10</v>
      </c>
      <c r="I16" s="50">
        <v>10</v>
      </c>
      <c r="J16" s="50">
        <v>147</v>
      </c>
      <c r="K16" s="48" t="s">
        <v>50</v>
      </c>
      <c r="L16" s="59">
        <v>36.36</v>
      </c>
    </row>
    <row r="17" spans="1:12" ht="37.5" x14ac:dyDescent="0.3">
      <c r="A17" s="23"/>
      <c r="B17" s="15"/>
      <c r="C17" s="11"/>
      <c r="D17" s="7" t="s">
        <v>29</v>
      </c>
      <c r="E17" s="49" t="s">
        <v>53</v>
      </c>
      <c r="F17" s="50">
        <v>150</v>
      </c>
      <c r="G17" s="50">
        <v>5.5</v>
      </c>
      <c r="H17" s="50">
        <v>4.5</v>
      </c>
      <c r="I17" s="50">
        <v>26.4</v>
      </c>
      <c r="J17" s="50">
        <v>168</v>
      </c>
      <c r="K17" s="48" t="s">
        <v>52</v>
      </c>
      <c r="L17" s="59">
        <v>14.32</v>
      </c>
    </row>
    <row r="18" spans="1:12" ht="37.5" x14ac:dyDescent="0.3">
      <c r="A18" s="23"/>
      <c r="B18" s="15"/>
      <c r="C18" s="11"/>
      <c r="D18" s="7" t="s">
        <v>30</v>
      </c>
      <c r="E18" s="49" t="s">
        <v>54</v>
      </c>
      <c r="F18" s="50">
        <v>200</v>
      </c>
      <c r="G18" s="50">
        <v>0.2</v>
      </c>
      <c r="H18" s="50"/>
      <c r="I18" s="50">
        <v>15</v>
      </c>
      <c r="J18" s="50">
        <v>56</v>
      </c>
      <c r="K18" s="48" t="s">
        <v>55</v>
      </c>
      <c r="L18" s="59">
        <v>3.77</v>
      </c>
    </row>
    <row r="19" spans="1:12" ht="18.75" x14ac:dyDescent="0.3">
      <c r="A19" s="23"/>
      <c r="B19" s="15"/>
      <c r="C19" s="11"/>
      <c r="D19" s="7" t="s">
        <v>31</v>
      </c>
      <c r="E19" s="55" t="s">
        <v>56</v>
      </c>
      <c r="F19" s="50">
        <v>45</v>
      </c>
      <c r="G19" s="50">
        <v>1.65</v>
      </c>
      <c r="H19" s="50">
        <v>0.27500000000000002</v>
      </c>
      <c r="I19" s="50">
        <v>10.25</v>
      </c>
      <c r="J19" s="50">
        <v>52</v>
      </c>
      <c r="K19" s="41"/>
      <c r="L19" s="59">
        <v>3.73</v>
      </c>
    </row>
    <row r="20" spans="1:12" ht="18.75" x14ac:dyDescent="0.3">
      <c r="A20" s="23"/>
      <c r="B20" s="15"/>
      <c r="C20" s="11"/>
      <c r="D20" s="7" t="s">
        <v>32</v>
      </c>
      <c r="E20" s="55" t="s">
        <v>57</v>
      </c>
      <c r="F20" s="50">
        <v>40</v>
      </c>
      <c r="G20" s="50">
        <v>2.44</v>
      </c>
      <c r="H20" s="50">
        <v>0.48</v>
      </c>
      <c r="I20" s="50">
        <v>16.399999999999999</v>
      </c>
      <c r="J20" s="50">
        <v>82.4</v>
      </c>
      <c r="K20" s="41"/>
      <c r="L20" s="59">
        <v>2.81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702.5</v>
      </c>
      <c r="G23" s="19">
        <f t="shared" ref="G23:J23" si="2">SUM(G14:G22)</f>
        <v>23.56</v>
      </c>
      <c r="H23" s="19">
        <f t="shared" si="2"/>
        <v>20.254999999999999</v>
      </c>
      <c r="I23" s="19">
        <f t="shared" si="2"/>
        <v>85.949999999999989</v>
      </c>
      <c r="J23" s="19">
        <f t="shared" si="2"/>
        <v>618.4</v>
      </c>
      <c r="K23" s="25"/>
      <c r="L23" s="19">
        <f t="shared" ref="L23" si="3">SUM(L14:L22)</f>
        <v>71.540000000000006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1202.5</v>
      </c>
      <c r="G24" s="32">
        <f t="shared" ref="G24:J24" si="4">G13+G23</f>
        <v>36.11</v>
      </c>
      <c r="H24" s="32">
        <f t="shared" si="4"/>
        <v>42.465000000000003</v>
      </c>
      <c r="I24" s="32">
        <f t="shared" si="4"/>
        <v>159.34999999999997</v>
      </c>
      <c r="J24" s="32">
        <f t="shared" si="4"/>
        <v>1139.4000000000001</v>
      </c>
      <c r="K24" s="32"/>
      <c r="L24" s="32">
        <f t="shared" ref="L24" si="5">L13+L23</f>
        <v>150.37</v>
      </c>
    </row>
    <row r="25" spans="1:12" ht="37.5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58</v>
      </c>
      <c r="F25" s="50">
        <v>150</v>
      </c>
      <c r="G25" s="50">
        <v>6</v>
      </c>
      <c r="H25" s="50">
        <v>6</v>
      </c>
      <c r="I25" s="50">
        <v>46.05</v>
      </c>
      <c r="J25" s="50">
        <v>243</v>
      </c>
      <c r="K25" s="48" t="s">
        <v>59</v>
      </c>
      <c r="L25" s="59">
        <v>10.88</v>
      </c>
    </row>
    <row r="26" spans="1:12" ht="37.5" x14ac:dyDescent="0.3">
      <c r="A26" s="14"/>
      <c r="B26" s="15"/>
      <c r="C26" s="11"/>
      <c r="D26" s="6"/>
      <c r="E26" s="49" t="s">
        <v>62</v>
      </c>
      <c r="F26" s="50">
        <v>100</v>
      </c>
      <c r="G26" s="50">
        <v>15.15</v>
      </c>
      <c r="H26" s="50">
        <v>8.1999999999999993</v>
      </c>
      <c r="I26" s="50">
        <v>3.05</v>
      </c>
      <c r="J26" s="50">
        <v>132.22</v>
      </c>
      <c r="K26" s="48" t="s">
        <v>63</v>
      </c>
      <c r="L26" s="59">
        <v>47.32</v>
      </c>
    </row>
    <row r="27" spans="1:12" ht="37.5" x14ac:dyDescent="0.3">
      <c r="A27" s="14"/>
      <c r="B27" s="15"/>
      <c r="C27" s="11"/>
      <c r="D27" s="7" t="s">
        <v>22</v>
      </c>
      <c r="E27" s="49" t="s">
        <v>54</v>
      </c>
      <c r="F27" s="50">
        <v>200</v>
      </c>
      <c r="G27" s="50">
        <v>0.2</v>
      </c>
      <c r="H27" s="50"/>
      <c r="I27" s="50">
        <v>15</v>
      </c>
      <c r="J27" s="50">
        <v>56</v>
      </c>
      <c r="K27" s="48" t="s">
        <v>55</v>
      </c>
      <c r="L27" s="59">
        <v>3.77</v>
      </c>
    </row>
    <row r="28" spans="1:12" ht="18.75" x14ac:dyDescent="0.3">
      <c r="A28" s="14"/>
      <c r="B28" s="15"/>
      <c r="C28" s="11"/>
      <c r="D28" s="7" t="s">
        <v>23</v>
      </c>
      <c r="E28" s="55" t="s">
        <v>56</v>
      </c>
      <c r="F28" s="50">
        <v>35</v>
      </c>
      <c r="G28" s="50">
        <v>1.65</v>
      </c>
      <c r="H28" s="50">
        <v>0.27500000000000002</v>
      </c>
      <c r="I28" s="50">
        <v>10.25</v>
      </c>
      <c r="J28" s="50">
        <v>52</v>
      </c>
      <c r="K28" s="41"/>
      <c r="L28" s="59">
        <f>2.38+1.55</f>
        <v>3.9299999999999997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37.5" x14ac:dyDescent="0.3">
      <c r="A30" s="14"/>
      <c r="B30" s="15"/>
      <c r="C30" s="11"/>
      <c r="D30" s="6"/>
      <c r="E30" s="49" t="s">
        <v>60</v>
      </c>
      <c r="F30" s="50">
        <v>15</v>
      </c>
      <c r="G30" s="50">
        <v>0.27</v>
      </c>
      <c r="H30" s="50"/>
      <c r="I30" s="50">
        <v>0.84</v>
      </c>
      <c r="J30" s="50">
        <v>9</v>
      </c>
      <c r="K30" s="48" t="s">
        <v>61</v>
      </c>
      <c r="L30" s="59">
        <v>5.64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23.269999999999996</v>
      </c>
      <c r="H32" s="19">
        <f t="shared" ref="H32" si="7">SUM(H25:H31)</f>
        <v>14.475</v>
      </c>
      <c r="I32" s="19">
        <f t="shared" ref="I32" si="8">SUM(I25:I31)</f>
        <v>75.19</v>
      </c>
      <c r="J32" s="19">
        <f t="shared" ref="J32:L32" si="9">SUM(J25:J31)</f>
        <v>492.22</v>
      </c>
      <c r="K32" s="25"/>
      <c r="L32" s="19">
        <f t="shared" si="9"/>
        <v>71.540000000000006</v>
      </c>
    </row>
    <row r="33" spans="1:12" ht="37.5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64</v>
      </c>
      <c r="F33" s="54">
        <v>20</v>
      </c>
      <c r="G33" s="54">
        <v>0.27</v>
      </c>
      <c r="H33" s="54"/>
      <c r="I33" s="54">
        <v>0.84</v>
      </c>
      <c r="J33" s="54">
        <v>9</v>
      </c>
      <c r="K33" s="53" t="s">
        <v>65</v>
      </c>
      <c r="L33" s="61">
        <v>3.1</v>
      </c>
    </row>
    <row r="34" spans="1:12" ht="37.5" x14ac:dyDescent="0.3">
      <c r="A34" s="14"/>
      <c r="B34" s="15"/>
      <c r="C34" s="11"/>
      <c r="D34" s="7" t="s">
        <v>27</v>
      </c>
      <c r="E34" s="49" t="s">
        <v>66</v>
      </c>
      <c r="F34" s="50">
        <f>200+12.5+5</f>
        <v>217.5</v>
      </c>
      <c r="G34" s="50">
        <v>7</v>
      </c>
      <c r="H34" s="50">
        <v>8</v>
      </c>
      <c r="I34" s="50">
        <v>18</v>
      </c>
      <c r="J34" s="50">
        <v>137</v>
      </c>
      <c r="K34" s="48" t="s">
        <v>67</v>
      </c>
      <c r="L34" s="61">
        <f>5.73+5.81+1.4</f>
        <v>12.94</v>
      </c>
    </row>
    <row r="35" spans="1:12" ht="37.5" x14ac:dyDescent="0.3">
      <c r="A35" s="14"/>
      <c r="B35" s="15"/>
      <c r="C35" s="11"/>
      <c r="D35" s="7" t="s">
        <v>28</v>
      </c>
      <c r="E35" s="49" t="s">
        <v>68</v>
      </c>
      <c r="F35" s="50">
        <v>150</v>
      </c>
      <c r="G35" s="50">
        <v>11.8</v>
      </c>
      <c r="H35" s="50">
        <v>15.42</v>
      </c>
      <c r="I35" s="50">
        <v>14.2</v>
      </c>
      <c r="J35" s="50">
        <v>246.17</v>
      </c>
      <c r="K35" s="48" t="s">
        <v>69</v>
      </c>
      <c r="L35" s="62">
        <v>32.85</v>
      </c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37.5" x14ac:dyDescent="0.3">
      <c r="A37" s="14"/>
      <c r="B37" s="15"/>
      <c r="C37" s="11"/>
      <c r="D37" s="7" t="s">
        <v>30</v>
      </c>
      <c r="E37" s="49" t="s">
        <v>70</v>
      </c>
      <c r="F37" s="56">
        <v>200</v>
      </c>
      <c r="G37" s="56">
        <v>0.3</v>
      </c>
      <c r="H37" s="56"/>
      <c r="I37" s="56">
        <v>24</v>
      </c>
      <c r="J37" s="56">
        <v>92</v>
      </c>
      <c r="K37" s="48" t="s">
        <v>71</v>
      </c>
      <c r="L37" s="61">
        <v>6.9</v>
      </c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8.75" x14ac:dyDescent="0.3">
      <c r="A39" s="14"/>
      <c r="B39" s="15"/>
      <c r="C39" s="11"/>
      <c r="D39" s="7" t="s">
        <v>32</v>
      </c>
      <c r="E39" s="55" t="s">
        <v>57</v>
      </c>
      <c r="F39" s="50">
        <v>40</v>
      </c>
      <c r="G39" s="50">
        <v>2.44</v>
      </c>
      <c r="H39" s="50">
        <v>0.48</v>
      </c>
      <c r="I39" s="50">
        <v>16.399999999999999</v>
      </c>
      <c r="J39" s="50">
        <v>82.4</v>
      </c>
      <c r="K39" s="41"/>
      <c r="L39" s="61">
        <v>2.8</v>
      </c>
    </row>
    <row r="40" spans="1:12" ht="18.75" x14ac:dyDescent="0.3">
      <c r="A40" s="14"/>
      <c r="B40" s="15"/>
      <c r="C40" s="11"/>
      <c r="D40" s="6"/>
      <c r="E40" s="55" t="s">
        <v>72</v>
      </c>
      <c r="F40" s="50">
        <v>100</v>
      </c>
      <c r="G40" s="50">
        <v>1.61</v>
      </c>
      <c r="H40" s="50">
        <v>0.5</v>
      </c>
      <c r="I40" s="50">
        <v>21</v>
      </c>
      <c r="J40" s="50">
        <v>35</v>
      </c>
      <c r="K40" s="41"/>
      <c r="L40" s="61">
        <v>12.95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727.5</v>
      </c>
      <c r="G42" s="19">
        <f t="shared" ref="G42" si="10">SUM(G33:G41)</f>
        <v>23.42</v>
      </c>
      <c r="H42" s="19">
        <f t="shared" ref="H42" si="11">SUM(H33:H41)</f>
        <v>24.400000000000002</v>
      </c>
      <c r="I42" s="19">
        <f t="shared" ref="I42" si="12">SUM(I33:I41)</f>
        <v>94.44</v>
      </c>
      <c r="J42" s="19">
        <f t="shared" ref="J42:L42" si="13">SUM(J33:J41)</f>
        <v>601.56999999999994</v>
      </c>
      <c r="K42" s="25"/>
      <c r="L42" s="19">
        <f t="shared" si="13"/>
        <v>71.539999999999992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1227.5</v>
      </c>
      <c r="G43" s="32">
        <f t="shared" ref="G43" si="14">G32+G42</f>
        <v>46.69</v>
      </c>
      <c r="H43" s="32">
        <f t="shared" ref="H43" si="15">H32+H42</f>
        <v>38.875</v>
      </c>
      <c r="I43" s="32">
        <f t="shared" ref="I43" si="16">I32+I42</f>
        <v>169.63</v>
      </c>
      <c r="J43" s="32">
        <f t="shared" ref="J43:L43" si="17">J32+J42</f>
        <v>1093.79</v>
      </c>
      <c r="K43" s="32"/>
      <c r="L43" s="32">
        <f t="shared" si="17"/>
        <v>143.07999999999998</v>
      </c>
    </row>
    <row r="44" spans="1:12" ht="56.25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73</v>
      </c>
      <c r="F44" s="50">
        <v>115</v>
      </c>
      <c r="G44" s="50">
        <v>12</v>
      </c>
      <c r="H44" s="50">
        <v>10.5</v>
      </c>
      <c r="I44" s="50">
        <v>38.6</v>
      </c>
      <c r="J44" s="50">
        <v>268</v>
      </c>
      <c r="K44" s="48" t="s">
        <v>74</v>
      </c>
      <c r="L44" s="59">
        <f>44.65+6.74</f>
        <v>51.39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37.5" x14ac:dyDescent="0.3">
      <c r="A46" s="23"/>
      <c r="B46" s="15"/>
      <c r="C46" s="11"/>
      <c r="D46" s="7" t="s">
        <v>22</v>
      </c>
      <c r="E46" s="49" t="s">
        <v>54</v>
      </c>
      <c r="F46" s="50">
        <v>200</v>
      </c>
      <c r="G46" s="50">
        <v>0.2</v>
      </c>
      <c r="H46" s="50"/>
      <c r="I46" s="50">
        <v>15</v>
      </c>
      <c r="J46" s="50">
        <v>56</v>
      </c>
      <c r="K46" s="48" t="s">
        <v>55</v>
      </c>
      <c r="L46" s="59">
        <v>3.77</v>
      </c>
    </row>
    <row r="47" spans="1:12" ht="18.75" x14ac:dyDescent="0.3">
      <c r="A47" s="23"/>
      <c r="B47" s="15"/>
      <c r="C47" s="11"/>
      <c r="D47" s="7" t="s">
        <v>23</v>
      </c>
      <c r="E47" s="55" t="s">
        <v>56</v>
      </c>
      <c r="F47" s="50">
        <v>20</v>
      </c>
      <c r="G47" s="50">
        <v>1.65</v>
      </c>
      <c r="H47" s="50">
        <v>0.27500000000000002</v>
      </c>
      <c r="I47" s="50">
        <v>10.25</v>
      </c>
      <c r="J47" s="50">
        <v>52</v>
      </c>
      <c r="K47" s="41"/>
      <c r="L47" s="59">
        <v>2.38</v>
      </c>
    </row>
    <row r="48" spans="1:12" ht="18.75" x14ac:dyDescent="0.3">
      <c r="A48" s="23"/>
      <c r="B48" s="15"/>
      <c r="C48" s="11"/>
      <c r="D48" s="7" t="s">
        <v>24</v>
      </c>
      <c r="E48" s="55" t="s">
        <v>72</v>
      </c>
      <c r="F48" s="50">
        <v>100</v>
      </c>
      <c r="G48" s="50">
        <v>1.61</v>
      </c>
      <c r="H48" s="50">
        <v>0.5</v>
      </c>
      <c r="I48" s="50">
        <v>21</v>
      </c>
      <c r="J48" s="50">
        <v>35</v>
      </c>
      <c r="K48" s="41"/>
      <c r="L48" s="61">
        <v>14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435</v>
      </c>
      <c r="G51" s="19">
        <f t="shared" ref="G51" si="18">SUM(G44:G50)</f>
        <v>15.459999999999999</v>
      </c>
      <c r="H51" s="19">
        <f t="shared" ref="H51" si="19">SUM(H44:H50)</f>
        <v>11.275</v>
      </c>
      <c r="I51" s="19">
        <f t="shared" ref="I51" si="20">SUM(I44:I50)</f>
        <v>84.85</v>
      </c>
      <c r="J51" s="19">
        <f t="shared" ref="J51:L51" si="21">SUM(J44:J50)</f>
        <v>411</v>
      </c>
      <c r="K51" s="25"/>
      <c r="L51" s="19">
        <f t="shared" si="21"/>
        <v>71.540000000000006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37.5" x14ac:dyDescent="0.3">
      <c r="A53" s="23"/>
      <c r="B53" s="15"/>
      <c r="C53" s="11"/>
      <c r="D53" s="7" t="s">
        <v>27</v>
      </c>
      <c r="E53" s="57" t="s">
        <v>75</v>
      </c>
      <c r="F53" s="54">
        <f>200+12.5+5</f>
        <v>217.5</v>
      </c>
      <c r="G53" s="54">
        <v>6</v>
      </c>
      <c r="H53" s="54">
        <v>5</v>
      </c>
      <c r="I53" s="54">
        <v>14</v>
      </c>
      <c r="J53" s="54">
        <v>102</v>
      </c>
      <c r="K53" s="53" t="s">
        <v>76</v>
      </c>
      <c r="L53" s="59">
        <f>4.28+1.4+5.81</f>
        <v>11.489999999999998</v>
      </c>
    </row>
    <row r="54" spans="1:12" ht="37.5" x14ac:dyDescent="0.3">
      <c r="A54" s="23"/>
      <c r="B54" s="15"/>
      <c r="C54" s="11"/>
      <c r="D54" s="7" t="s">
        <v>28</v>
      </c>
      <c r="E54" s="49" t="s">
        <v>77</v>
      </c>
      <c r="F54" s="50">
        <v>50</v>
      </c>
      <c r="G54" s="50">
        <v>9</v>
      </c>
      <c r="H54" s="50">
        <v>10</v>
      </c>
      <c r="I54" s="50">
        <v>10</v>
      </c>
      <c r="J54" s="50">
        <v>147</v>
      </c>
      <c r="K54" s="48" t="s">
        <v>78</v>
      </c>
      <c r="L54" s="59">
        <v>34.159999999999997</v>
      </c>
    </row>
    <row r="55" spans="1:12" ht="37.5" x14ac:dyDescent="0.3">
      <c r="A55" s="23"/>
      <c r="B55" s="15"/>
      <c r="C55" s="11"/>
      <c r="D55" s="7" t="s">
        <v>29</v>
      </c>
      <c r="E55" s="55" t="s">
        <v>79</v>
      </c>
      <c r="F55" s="50">
        <v>150</v>
      </c>
      <c r="G55" s="50">
        <v>3.65</v>
      </c>
      <c r="H55" s="50">
        <v>5.37</v>
      </c>
      <c r="I55" s="50">
        <v>36.6</v>
      </c>
      <c r="J55" s="50">
        <v>209</v>
      </c>
      <c r="K55" s="48" t="s">
        <v>80</v>
      </c>
      <c r="L55" s="59">
        <v>13.85</v>
      </c>
    </row>
    <row r="56" spans="1:12" ht="37.5" x14ac:dyDescent="0.3">
      <c r="A56" s="23"/>
      <c r="B56" s="15"/>
      <c r="C56" s="11"/>
      <c r="D56" s="7" t="s">
        <v>30</v>
      </c>
      <c r="E56" s="49" t="s">
        <v>81</v>
      </c>
      <c r="F56" s="56">
        <v>200</v>
      </c>
      <c r="G56" s="56">
        <v>0.3</v>
      </c>
      <c r="H56" s="56"/>
      <c r="I56" s="56">
        <v>24</v>
      </c>
      <c r="J56" s="56">
        <v>92</v>
      </c>
      <c r="K56" s="48" t="s">
        <v>71</v>
      </c>
      <c r="L56" s="59">
        <v>10.93</v>
      </c>
    </row>
    <row r="57" spans="1:12" ht="18.75" x14ac:dyDescent="0.3">
      <c r="A57" s="23"/>
      <c r="B57" s="15"/>
      <c r="C57" s="11"/>
      <c r="D57" s="7" t="s">
        <v>31</v>
      </c>
      <c r="E57" s="55"/>
      <c r="F57" s="50"/>
      <c r="G57" s="50"/>
      <c r="H57" s="50"/>
      <c r="I57" s="50"/>
      <c r="J57" s="50"/>
      <c r="K57" s="41"/>
      <c r="L57" s="40"/>
    </row>
    <row r="58" spans="1:12" ht="18.75" x14ac:dyDescent="0.3">
      <c r="A58" s="23"/>
      <c r="B58" s="15"/>
      <c r="C58" s="11"/>
      <c r="D58" s="7" t="s">
        <v>32</v>
      </c>
      <c r="E58" s="55" t="s">
        <v>57</v>
      </c>
      <c r="F58" s="50">
        <v>15</v>
      </c>
      <c r="G58" s="50">
        <v>2.44</v>
      </c>
      <c r="H58" s="50">
        <v>0.48</v>
      </c>
      <c r="I58" s="50">
        <v>16.399999999999999</v>
      </c>
      <c r="J58" s="50">
        <v>82.4</v>
      </c>
      <c r="K58" s="41"/>
      <c r="L58" s="61">
        <v>1.1100000000000001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632.5</v>
      </c>
      <c r="G61" s="19">
        <f t="shared" ref="G61" si="22">SUM(G52:G60)</f>
        <v>21.39</v>
      </c>
      <c r="H61" s="19">
        <f t="shared" ref="H61" si="23">SUM(H52:H60)</f>
        <v>20.85</v>
      </c>
      <c r="I61" s="19">
        <f t="shared" ref="I61" si="24">SUM(I52:I60)</f>
        <v>101</v>
      </c>
      <c r="J61" s="19">
        <f t="shared" ref="J61:L61" si="25">SUM(J52:J60)</f>
        <v>632.4</v>
      </c>
      <c r="K61" s="25"/>
      <c r="L61" s="19">
        <f t="shared" si="25"/>
        <v>71.539999999999992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1067.5</v>
      </c>
      <c r="G62" s="32">
        <f t="shared" ref="G62" si="26">G51+G61</f>
        <v>36.85</v>
      </c>
      <c r="H62" s="32">
        <f t="shared" ref="H62" si="27">H51+H61</f>
        <v>32.125</v>
      </c>
      <c r="I62" s="32">
        <f t="shared" ref="I62" si="28">I51+I61</f>
        <v>185.85</v>
      </c>
      <c r="J62" s="32">
        <f t="shared" ref="J62:L62" si="29">J51+J61</f>
        <v>1043.4000000000001</v>
      </c>
      <c r="K62" s="32"/>
      <c r="L62" s="32">
        <f t="shared" si="29"/>
        <v>143.07999999999998</v>
      </c>
    </row>
    <row r="63" spans="1:12" ht="37.5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53</v>
      </c>
      <c r="F63" s="50">
        <v>150</v>
      </c>
      <c r="G63" s="50">
        <v>5.5</v>
      </c>
      <c r="H63" s="50">
        <v>4.5</v>
      </c>
      <c r="I63" s="50">
        <v>26.4</v>
      </c>
      <c r="J63" s="50">
        <v>168</v>
      </c>
      <c r="K63" s="48" t="s">
        <v>52</v>
      </c>
      <c r="L63" s="59">
        <v>14.32</v>
      </c>
    </row>
    <row r="64" spans="1:12" ht="18.75" x14ac:dyDescent="0.3">
      <c r="A64" s="23"/>
      <c r="B64" s="15"/>
      <c r="C64" s="11"/>
      <c r="D64" s="6"/>
      <c r="E64" s="55" t="s">
        <v>84</v>
      </c>
      <c r="F64" s="50">
        <v>50</v>
      </c>
      <c r="G64" s="50">
        <v>10</v>
      </c>
      <c r="H64" s="50">
        <v>5.47</v>
      </c>
      <c r="I64" s="50">
        <v>7.73</v>
      </c>
      <c r="J64" s="50">
        <v>138</v>
      </c>
      <c r="K64" s="58" t="s">
        <v>85</v>
      </c>
      <c r="L64" s="59">
        <v>25.91</v>
      </c>
    </row>
    <row r="65" spans="1:12" ht="37.5" x14ac:dyDescent="0.3">
      <c r="A65" s="23"/>
      <c r="B65" s="15"/>
      <c r="C65" s="11"/>
      <c r="D65" s="7" t="s">
        <v>22</v>
      </c>
      <c r="E65" s="49" t="s">
        <v>82</v>
      </c>
      <c r="F65" s="50">
        <v>200</v>
      </c>
      <c r="G65" s="50">
        <v>3.95</v>
      </c>
      <c r="H65" s="50">
        <v>3.6</v>
      </c>
      <c r="I65" s="50">
        <v>25.35</v>
      </c>
      <c r="J65" s="50">
        <v>142.5</v>
      </c>
      <c r="K65" s="48" t="s">
        <v>83</v>
      </c>
      <c r="L65" s="59">
        <v>14.94</v>
      </c>
    </row>
    <row r="66" spans="1:12" ht="18.75" x14ac:dyDescent="0.3">
      <c r="A66" s="23"/>
      <c r="B66" s="15"/>
      <c r="C66" s="11"/>
      <c r="D66" s="7" t="s">
        <v>23</v>
      </c>
      <c r="E66" s="55" t="s">
        <v>56</v>
      </c>
      <c r="F66" s="50">
        <v>20</v>
      </c>
      <c r="G66" s="50">
        <v>1.65</v>
      </c>
      <c r="H66" s="50">
        <v>0.27500000000000002</v>
      </c>
      <c r="I66" s="50">
        <v>10.25</v>
      </c>
      <c r="J66" s="50">
        <v>52</v>
      </c>
      <c r="K66" s="41"/>
      <c r="L66" s="59">
        <v>2.38</v>
      </c>
    </row>
    <row r="67" spans="1:12" ht="18.75" x14ac:dyDescent="0.3">
      <c r="A67" s="23"/>
      <c r="B67" s="15"/>
      <c r="C67" s="11"/>
      <c r="D67" s="7" t="s">
        <v>24</v>
      </c>
      <c r="E67" s="55" t="s">
        <v>72</v>
      </c>
      <c r="F67" s="50">
        <v>100</v>
      </c>
      <c r="G67" s="50">
        <v>1.61</v>
      </c>
      <c r="H67" s="50">
        <v>0.5</v>
      </c>
      <c r="I67" s="50">
        <v>21</v>
      </c>
      <c r="J67" s="50">
        <v>35</v>
      </c>
      <c r="K67" s="41"/>
      <c r="L67" s="59">
        <v>13.99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22.709999999999997</v>
      </c>
      <c r="H70" s="19">
        <f t="shared" ref="H70" si="31">SUM(H63:H69)</f>
        <v>14.344999999999999</v>
      </c>
      <c r="I70" s="19">
        <f t="shared" ref="I70" si="32">SUM(I63:I69)</f>
        <v>90.72999999999999</v>
      </c>
      <c r="J70" s="19">
        <f t="shared" ref="J70:L70" si="33">SUM(J63:J69)</f>
        <v>535.5</v>
      </c>
      <c r="K70" s="25"/>
      <c r="L70" s="19">
        <f t="shared" si="33"/>
        <v>71.540000000000006</v>
      </c>
    </row>
    <row r="71" spans="1:12" ht="37.5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64</v>
      </c>
      <c r="F71" s="50">
        <v>10</v>
      </c>
      <c r="G71" s="50">
        <v>0.27</v>
      </c>
      <c r="H71" s="50"/>
      <c r="I71" s="50">
        <v>0.84</v>
      </c>
      <c r="J71" s="50">
        <v>9</v>
      </c>
      <c r="K71" s="48" t="s">
        <v>61</v>
      </c>
      <c r="L71" s="59">
        <v>1.55</v>
      </c>
    </row>
    <row r="72" spans="1:12" ht="37.5" x14ac:dyDescent="0.3">
      <c r="A72" s="23"/>
      <c r="B72" s="15"/>
      <c r="C72" s="11"/>
      <c r="D72" s="7" t="s">
        <v>27</v>
      </c>
      <c r="E72" s="51" t="s">
        <v>86</v>
      </c>
      <c r="F72" s="50">
        <f>200+12.5+5</f>
        <v>217.5</v>
      </c>
      <c r="G72" s="50">
        <v>11</v>
      </c>
      <c r="H72" s="50">
        <v>4</v>
      </c>
      <c r="I72" s="50">
        <v>30</v>
      </c>
      <c r="J72" s="50">
        <v>170</v>
      </c>
      <c r="K72" s="48" t="s">
        <v>87</v>
      </c>
      <c r="L72" s="59">
        <f>3.34+5.81+1.4</f>
        <v>10.549999999999999</v>
      </c>
    </row>
    <row r="73" spans="1:12" ht="56.25" x14ac:dyDescent="0.3">
      <c r="A73" s="23"/>
      <c r="B73" s="15"/>
      <c r="C73" s="11"/>
      <c r="D73" s="7" t="s">
        <v>28</v>
      </c>
      <c r="E73" s="51" t="s">
        <v>88</v>
      </c>
      <c r="F73" s="54">
        <v>50</v>
      </c>
      <c r="G73" s="54">
        <v>9</v>
      </c>
      <c r="H73" s="54">
        <v>11.3</v>
      </c>
      <c r="I73" s="54">
        <v>10</v>
      </c>
      <c r="J73" s="54">
        <v>131</v>
      </c>
      <c r="K73" s="48" t="s">
        <v>89</v>
      </c>
      <c r="L73" s="61">
        <v>24.1</v>
      </c>
    </row>
    <row r="74" spans="1:12" ht="37.5" x14ac:dyDescent="0.3">
      <c r="A74" s="23"/>
      <c r="B74" s="15"/>
      <c r="C74" s="11"/>
      <c r="D74" s="7" t="s">
        <v>29</v>
      </c>
      <c r="E74" s="49" t="s">
        <v>58</v>
      </c>
      <c r="F74" s="50">
        <v>150</v>
      </c>
      <c r="G74" s="50">
        <v>6</v>
      </c>
      <c r="H74" s="50">
        <v>6</v>
      </c>
      <c r="I74" s="50">
        <v>46.05</v>
      </c>
      <c r="J74" s="50">
        <v>243</v>
      </c>
      <c r="K74" s="48" t="s">
        <v>59</v>
      </c>
      <c r="L74" s="59">
        <v>10.88</v>
      </c>
    </row>
    <row r="75" spans="1:12" ht="18.75" x14ac:dyDescent="0.3">
      <c r="A75" s="23"/>
      <c r="B75" s="15"/>
      <c r="C75" s="11"/>
      <c r="D75" s="7" t="s">
        <v>30</v>
      </c>
      <c r="E75" s="49" t="s">
        <v>90</v>
      </c>
      <c r="F75" s="50">
        <v>200</v>
      </c>
      <c r="G75" s="50">
        <v>24</v>
      </c>
      <c r="H75" s="50">
        <v>0.02</v>
      </c>
      <c r="I75" s="50">
        <v>8</v>
      </c>
      <c r="J75" s="50">
        <v>100</v>
      </c>
      <c r="K75" s="41"/>
      <c r="L75" s="59">
        <v>13.64</v>
      </c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8.75" x14ac:dyDescent="0.3">
      <c r="A77" s="23"/>
      <c r="B77" s="15"/>
      <c r="C77" s="11"/>
      <c r="D77" s="7" t="s">
        <v>32</v>
      </c>
      <c r="E77" s="55" t="s">
        <v>57</v>
      </c>
      <c r="F77" s="50">
        <v>40</v>
      </c>
      <c r="G77" s="50">
        <v>2.44</v>
      </c>
      <c r="H77" s="50">
        <v>0.48</v>
      </c>
      <c r="I77" s="50">
        <v>16.399999999999999</v>
      </c>
      <c r="J77" s="50">
        <v>82.4</v>
      </c>
      <c r="K77" s="41"/>
      <c r="L77" s="61">
        <v>2.8</v>
      </c>
    </row>
    <row r="78" spans="1:12" ht="18.75" x14ac:dyDescent="0.3">
      <c r="A78" s="23"/>
      <c r="B78" s="15"/>
      <c r="C78" s="11"/>
      <c r="D78" s="6"/>
      <c r="E78" s="63" t="s">
        <v>107</v>
      </c>
      <c r="F78" s="59">
        <v>50</v>
      </c>
      <c r="G78" s="59">
        <v>0.3</v>
      </c>
      <c r="H78" s="59">
        <v>0.3</v>
      </c>
      <c r="I78" s="59">
        <v>0.23</v>
      </c>
      <c r="J78" s="59">
        <v>35.200000000000003</v>
      </c>
      <c r="K78" s="41"/>
      <c r="L78" s="59">
        <v>8.02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717.5</v>
      </c>
      <c r="G80" s="19">
        <f t="shared" ref="G80" si="34">SUM(G71:G79)</f>
        <v>53.009999999999991</v>
      </c>
      <c r="H80" s="19">
        <f t="shared" ref="H80" si="35">SUM(H71:H79)</f>
        <v>22.1</v>
      </c>
      <c r="I80" s="19">
        <f t="shared" ref="I80" si="36">SUM(I71:I79)</f>
        <v>111.52</v>
      </c>
      <c r="J80" s="19">
        <f t="shared" ref="J80:L80" si="37">SUM(J71:J79)</f>
        <v>770.6</v>
      </c>
      <c r="K80" s="25"/>
      <c r="L80" s="19">
        <f t="shared" si="37"/>
        <v>71.540000000000006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1237.5</v>
      </c>
      <c r="G81" s="32">
        <f t="shared" ref="G81" si="38">G70+G80</f>
        <v>75.719999999999985</v>
      </c>
      <c r="H81" s="32">
        <f t="shared" ref="H81" si="39">H70+H80</f>
        <v>36.445</v>
      </c>
      <c r="I81" s="32">
        <f t="shared" ref="I81" si="40">I70+I80</f>
        <v>202.25</v>
      </c>
      <c r="J81" s="32">
        <f t="shared" ref="J81:L81" si="41">J70+J80</f>
        <v>1306.0999999999999</v>
      </c>
      <c r="K81" s="32"/>
      <c r="L81" s="32">
        <f t="shared" si="41"/>
        <v>143.08000000000001</v>
      </c>
    </row>
    <row r="82" spans="1:12" ht="37.5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91</v>
      </c>
      <c r="F82" s="50">
        <v>150</v>
      </c>
      <c r="G82" s="50">
        <v>2.39</v>
      </c>
      <c r="H82" s="50">
        <v>7.49</v>
      </c>
      <c r="I82" s="50">
        <v>22.34</v>
      </c>
      <c r="J82" s="50">
        <v>136</v>
      </c>
      <c r="K82" s="52" t="s">
        <v>92</v>
      </c>
      <c r="L82" s="61">
        <v>50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37.5" x14ac:dyDescent="0.3">
      <c r="A84" s="23"/>
      <c r="B84" s="15"/>
      <c r="C84" s="11"/>
      <c r="D84" s="7" t="s">
        <v>22</v>
      </c>
      <c r="E84" s="49" t="s">
        <v>54</v>
      </c>
      <c r="F84" s="50">
        <v>200</v>
      </c>
      <c r="G84" s="50">
        <v>0.2</v>
      </c>
      <c r="H84" s="50"/>
      <c r="I84" s="50">
        <v>15</v>
      </c>
      <c r="J84" s="50">
        <v>56</v>
      </c>
      <c r="K84" s="48" t="s">
        <v>55</v>
      </c>
      <c r="L84" s="59">
        <v>3.77</v>
      </c>
    </row>
    <row r="85" spans="1:12" ht="18.75" x14ac:dyDescent="0.3">
      <c r="A85" s="23"/>
      <c r="B85" s="15"/>
      <c r="C85" s="11"/>
      <c r="D85" s="7" t="s">
        <v>23</v>
      </c>
      <c r="E85" s="55" t="s">
        <v>57</v>
      </c>
      <c r="F85" s="50">
        <v>30</v>
      </c>
      <c r="G85" s="50">
        <v>2.44</v>
      </c>
      <c r="H85" s="50">
        <v>0.48</v>
      </c>
      <c r="I85" s="50">
        <v>16.399999999999999</v>
      </c>
      <c r="J85" s="50">
        <v>82.4</v>
      </c>
      <c r="K85" s="41"/>
      <c r="L85" s="61">
        <v>2.1</v>
      </c>
    </row>
    <row r="86" spans="1:12" ht="18.75" x14ac:dyDescent="0.3">
      <c r="A86" s="23"/>
      <c r="B86" s="15"/>
      <c r="C86" s="11"/>
      <c r="D86" s="7" t="s">
        <v>24</v>
      </c>
      <c r="E86" s="55" t="s">
        <v>72</v>
      </c>
      <c r="F86" s="50">
        <v>120</v>
      </c>
      <c r="G86" s="50">
        <v>1.61</v>
      </c>
      <c r="H86" s="50">
        <v>0.5</v>
      </c>
      <c r="I86" s="50">
        <v>21</v>
      </c>
      <c r="J86" s="50">
        <v>35</v>
      </c>
      <c r="K86" s="41"/>
      <c r="L86" s="59">
        <v>15.67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6.6400000000000006</v>
      </c>
      <c r="H89" s="19">
        <f t="shared" ref="H89" si="43">SUM(H82:H88)</f>
        <v>8.4700000000000006</v>
      </c>
      <c r="I89" s="19">
        <f t="shared" ref="I89" si="44">SUM(I82:I88)</f>
        <v>74.740000000000009</v>
      </c>
      <c r="J89" s="19">
        <f t="shared" ref="J89:L89" si="45">SUM(J82:J88)</f>
        <v>309.39999999999998</v>
      </c>
      <c r="K89" s="25"/>
      <c r="L89" s="19">
        <f t="shared" si="45"/>
        <v>71.540000000000006</v>
      </c>
    </row>
    <row r="90" spans="1:12" ht="56.25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64</v>
      </c>
      <c r="F90" s="50">
        <v>30</v>
      </c>
      <c r="G90" s="50">
        <v>0.27</v>
      </c>
      <c r="H90" s="50"/>
      <c r="I90" s="50">
        <v>0.84</v>
      </c>
      <c r="J90" s="50">
        <v>9</v>
      </c>
      <c r="K90" s="48" t="s">
        <v>93</v>
      </c>
      <c r="L90" s="59">
        <f>1.55*3</f>
        <v>4.6500000000000004</v>
      </c>
    </row>
    <row r="91" spans="1:12" ht="56.25" x14ac:dyDescent="0.3">
      <c r="A91" s="23"/>
      <c r="B91" s="15"/>
      <c r="C91" s="11"/>
      <c r="D91" s="7" t="s">
        <v>27</v>
      </c>
      <c r="E91" s="49" t="s">
        <v>94</v>
      </c>
      <c r="F91" s="50">
        <f>200+12.5+5</f>
        <v>217.5</v>
      </c>
      <c r="G91" s="50">
        <v>8.7200000000000006</v>
      </c>
      <c r="H91" s="50">
        <v>7</v>
      </c>
      <c r="I91" s="50">
        <v>34</v>
      </c>
      <c r="J91" s="50">
        <v>143</v>
      </c>
      <c r="K91" s="48" t="s">
        <v>95</v>
      </c>
      <c r="L91" s="59">
        <f>4.1+5.81+1.4</f>
        <v>11.31</v>
      </c>
    </row>
    <row r="92" spans="1:12" ht="37.5" x14ac:dyDescent="0.3">
      <c r="A92" s="23"/>
      <c r="B92" s="15"/>
      <c r="C92" s="11"/>
      <c r="D92" s="7" t="s">
        <v>28</v>
      </c>
      <c r="E92" s="49" t="s">
        <v>96</v>
      </c>
      <c r="F92" s="50">
        <v>50</v>
      </c>
      <c r="G92" s="50">
        <v>9.35</v>
      </c>
      <c r="H92" s="50">
        <v>3.91</v>
      </c>
      <c r="I92" s="50">
        <v>0.45</v>
      </c>
      <c r="J92" s="50">
        <v>74</v>
      </c>
      <c r="K92" s="48" t="s">
        <v>97</v>
      </c>
      <c r="L92" s="59">
        <v>25.74</v>
      </c>
    </row>
    <row r="93" spans="1:12" ht="37.5" x14ac:dyDescent="0.3">
      <c r="A93" s="23"/>
      <c r="B93" s="15"/>
      <c r="C93" s="11"/>
      <c r="D93" s="7" t="s">
        <v>29</v>
      </c>
      <c r="E93" s="49" t="s">
        <v>98</v>
      </c>
      <c r="F93" s="50">
        <v>150</v>
      </c>
      <c r="G93" s="50">
        <v>3</v>
      </c>
      <c r="H93" s="50">
        <v>5.4</v>
      </c>
      <c r="I93" s="50">
        <v>18</v>
      </c>
      <c r="J93" s="50">
        <v>142.72999999999999</v>
      </c>
      <c r="K93" s="48" t="s">
        <v>99</v>
      </c>
      <c r="L93" s="61">
        <v>11.6</v>
      </c>
    </row>
    <row r="94" spans="1:12" ht="37.5" x14ac:dyDescent="0.3">
      <c r="A94" s="23"/>
      <c r="B94" s="15"/>
      <c r="C94" s="11"/>
      <c r="D94" s="7" t="s">
        <v>30</v>
      </c>
      <c r="E94" s="49" t="s">
        <v>54</v>
      </c>
      <c r="F94" s="50">
        <v>200</v>
      </c>
      <c r="G94" s="50">
        <v>0.2</v>
      </c>
      <c r="H94" s="50"/>
      <c r="I94" s="50">
        <v>15</v>
      </c>
      <c r="J94" s="50">
        <v>56</v>
      </c>
      <c r="K94" s="48" t="s">
        <v>55</v>
      </c>
      <c r="L94" s="59">
        <v>3.77</v>
      </c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8.75" x14ac:dyDescent="0.3">
      <c r="A96" s="23"/>
      <c r="B96" s="15"/>
      <c r="C96" s="11"/>
      <c r="D96" s="7" t="s">
        <v>32</v>
      </c>
      <c r="E96" s="55" t="s">
        <v>57</v>
      </c>
      <c r="F96" s="50">
        <v>40</v>
      </c>
      <c r="G96" s="50">
        <v>2.44</v>
      </c>
      <c r="H96" s="50">
        <v>0.48</v>
      </c>
      <c r="I96" s="50">
        <v>16.399999999999999</v>
      </c>
      <c r="J96" s="50">
        <v>82.4</v>
      </c>
      <c r="K96" s="41"/>
      <c r="L96" s="61">
        <v>2.8</v>
      </c>
    </row>
    <row r="97" spans="1:12" ht="18.75" x14ac:dyDescent="0.3">
      <c r="A97" s="23"/>
      <c r="B97" s="15"/>
      <c r="C97" s="11"/>
      <c r="D97" s="6"/>
      <c r="E97" s="63" t="s">
        <v>107</v>
      </c>
      <c r="F97" s="59">
        <v>50</v>
      </c>
      <c r="G97" s="59">
        <v>0.3</v>
      </c>
      <c r="H97" s="59">
        <v>0.3</v>
      </c>
      <c r="I97" s="59">
        <v>0.23</v>
      </c>
      <c r="J97" s="59">
        <v>35.200000000000003</v>
      </c>
      <c r="K97" s="41"/>
      <c r="L97" s="59">
        <v>11.67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737.5</v>
      </c>
      <c r="G99" s="19">
        <f t="shared" ref="G99" si="46">SUM(G90:G98)</f>
        <v>24.28</v>
      </c>
      <c r="H99" s="19">
        <f t="shared" ref="H99" si="47">SUM(H90:H98)</f>
        <v>17.090000000000003</v>
      </c>
      <c r="I99" s="19">
        <f t="shared" ref="I99" si="48">SUM(I90:I98)</f>
        <v>84.92</v>
      </c>
      <c r="J99" s="19">
        <f t="shared" ref="J99:L99" si="49">SUM(J90:J98)</f>
        <v>542.33000000000004</v>
      </c>
      <c r="K99" s="25"/>
      <c r="L99" s="19">
        <f t="shared" si="49"/>
        <v>71.540000000000006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1237.5</v>
      </c>
      <c r="G100" s="32">
        <f t="shared" ref="G100" si="50">G89+G99</f>
        <v>30.92</v>
      </c>
      <c r="H100" s="32">
        <f t="shared" ref="H100" si="51">H89+H99</f>
        <v>25.560000000000002</v>
      </c>
      <c r="I100" s="32">
        <f t="shared" ref="I100" si="52">I89+I99</f>
        <v>159.66000000000003</v>
      </c>
      <c r="J100" s="32">
        <f t="shared" ref="J100:L100" si="53">J89+J99</f>
        <v>851.73</v>
      </c>
      <c r="K100" s="32"/>
      <c r="L100" s="32">
        <f t="shared" si="53"/>
        <v>143.08000000000001</v>
      </c>
    </row>
    <row r="101" spans="1:12" ht="37.5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100</v>
      </c>
      <c r="F101" s="50">
        <v>111</v>
      </c>
      <c r="G101" s="50">
        <v>11</v>
      </c>
      <c r="H101" s="50">
        <v>10.6</v>
      </c>
      <c r="I101" s="50">
        <v>2</v>
      </c>
      <c r="J101" s="50">
        <v>191</v>
      </c>
      <c r="K101" s="48" t="s">
        <v>101</v>
      </c>
      <c r="L101" s="59">
        <v>33.92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37.5" x14ac:dyDescent="0.3">
      <c r="A103" s="23"/>
      <c r="B103" s="15"/>
      <c r="C103" s="11"/>
      <c r="D103" s="7" t="s">
        <v>22</v>
      </c>
      <c r="E103" s="49" t="s">
        <v>82</v>
      </c>
      <c r="F103" s="50">
        <v>200</v>
      </c>
      <c r="G103" s="50">
        <v>3.95</v>
      </c>
      <c r="H103" s="50">
        <v>3.6</v>
      </c>
      <c r="I103" s="50">
        <v>25.35</v>
      </c>
      <c r="J103" s="50">
        <v>142.5</v>
      </c>
      <c r="K103" s="48" t="s">
        <v>83</v>
      </c>
      <c r="L103" s="59">
        <v>14.94</v>
      </c>
    </row>
    <row r="104" spans="1:12" ht="18.75" x14ac:dyDescent="0.3">
      <c r="A104" s="23"/>
      <c r="B104" s="15"/>
      <c r="C104" s="11"/>
      <c r="D104" s="7" t="s">
        <v>23</v>
      </c>
      <c r="E104" s="55" t="s">
        <v>56</v>
      </c>
      <c r="F104" s="50">
        <v>35</v>
      </c>
      <c r="G104" s="50">
        <v>1.65</v>
      </c>
      <c r="H104" s="50">
        <v>0.27500000000000002</v>
      </c>
      <c r="I104" s="50">
        <v>10.25</v>
      </c>
      <c r="J104" s="50">
        <v>52</v>
      </c>
      <c r="K104" s="41"/>
      <c r="L104" s="59">
        <v>4.0199999999999996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8.75" x14ac:dyDescent="0.3">
      <c r="A106" s="23"/>
      <c r="B106" s="15"/>
      <c r="C106" s="11"/>
      <c r="D106" s="6"/>
      <c r="E106" s="55" t="s">
        <v>102</v>
      </c>
      <c r="F106" s="50">
        <v>40</v>
      </c>
      <c r="G106" s="50">
        <v>5.8</v>
      </c>
      <c r="H106" s="50">
        <v>5</v>
      </c>
      <c r="I106" s="50">
        <v>14.83</v>
      </c>
      <c r="J106" s="50">
        <v>125</v>
      </c>
      <c r="K106" s="52" t="s">
        <v>103</v>
      </c>
      <c r="L106" s="59">
        <f>16.28+2.38</f>
        <v>18.66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386</v>
      </c>
      <c r="G108" s="19">
        <f t="shared" ref="G108:J108" si="54">SUM(G101:G107)</f>
        <v>22.4</v>
      </c>
      <c r="H108" s="19">
        <f t="shared" si="54"/>
        <v>19.475000000000001</v>
      </c>
      <c r="I108" s="19">
        <f t="shared" si="54"/>
        <v>52.43</v>
      </c>
      <c r="J108" s="19">
        <f t="shared" si="54"/>
        <v>510.5</v>
      </c>
      <c r="K108" s="25"/>
      <c r="L108" s="19">
        <f t="shared" ref="L108" si="55">SUM(L101:L107)</f>
        <v>71.539999999999992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37.5" x14ac:dyDescent="0.3">
      <c r="A110" s="23"/>
      <c r="B110" s="15"/>
      <c r="C110" s="11"/>
      <c r="D110" s="7" t="s">
        <v>27</v>
      </c>
      <c r="E110" s="49" t="s">
        <v>104</v>
      </c>
      <c r="F110" s="50">
        <v>212.5</v>
      </c>
      <c r="G110" s="50">
        <v>10</v>
      </c>
      <c r="H110" s="50">
        <v>3</v>
      </c>
      <c r="I110" s="50">
        <v>34</v>
      </c>
      <c r="J110" s="50">
        <v>203</v>
      </c>
      <c r="K110" s="48" t="s">
        <v>105</v>
      </c>
      <c r="L110" s="59">
        <v>16.03</v>
      </c>
    </row>
    <row r="111" spans="1:12" ht="37.5" x14ac:dyDescent="0.3">
      <c r="A111" s="23"/>
      <c r="B111" s="15"/>
      <c r="C111" s="11"/>
      <c r="D111" s="7" t="s">
        <v>28</v>
      </c>
      <c r="E111" s="49" t="s">
        <v>106</v>
      </c>
      <c r="F111" s="50">
        <v>70</v>
      </c>
      <c r="G111" s="50">
        <v>15.15</v>
      </c>
      <c r="H111" s="50">
        <v>8.1999999999999993</v>
      </c>
      <c r="I111" s="50">
        <v>3.05</v>
      </c>
      <c r="J111" s="50">
        <v>132.22</v>
      </c>
      <c r="K111" s="48" t="s">
        <v>63</v>
      </c>
      <c r="L111" s="59">
        <v>33.119999999999997</v>
      </c>
    </row>
    <row r="112" spans="1:12" ht="37.5" x14ac:dyDescent="0.3">
      <c r="A112" s="23"/>
      <c r="B112" s="15"/>
      <c r="C112" s="11"/>
      <c r="D112" s="7" t="s">
        <v>29</v>
      </c>
      <c r="E112" s="55" t="s">
        <v>79</v>
      </c>
      <c r="F112" s="50">
        <v>150</v>
      </c>
      <c r="G112" s="50">
        <v>3.65</v>
      </c>
      <c r="H112" s="50">
        <v>5.37</v>
      </c>
      <c r="I112" s="50">
        <v>36.6</v>
      </c>
      <c r="J112" s="50">
        <v>209</v>
      </c>
      <c r="K112" s="48" t="s">
        <v>80</v>
      </c>
      <c r="L112" s="59">
        <v>13.85</v>
      </c>
    </row>
    <row r="113" spans="1:12" ht="37.5" x14ac:dyDescent="0.3">
      <c r="A113" s="23"/>
      <c r="B113" s="15"/>
      <c r="C113" s="11"/>
      <c r="D113" s="7" t="s">
        <v>30</v>
      </c>
      <c r="E113" s="49" t="s">
        <v>54</v>
      </c>
      <c r="F113" s="50">
        <v>200</v>
      </c>
      <c r="G113" s="50">
        <v>0.2</v>
      </c>
      <c r="H113" s="50"/>
      <c r="I113" s="50">
        <v>15</v>
      </c>
      <c r="J113" s="50">
        <v>56</v>
      </c>
      <c r="K113" s="48" t="s">
        <v>55</v>
      </c>
      <c r="L113" s="59">
        <v>3.77</v>
      </c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8.75" x14ac:dyDescent="0.3">
      <c r="A115" s="23"/>
      <c r="B115" s="15"/>
      <c r="C115" s="11"/>
      <c r="D115" s="7" t="s">
        <v>32</v>
      </c>
      <c r="E115" s="55" t="s">
        <v>57</v>
      </c>
      <c r="F115" s="50">
        <v>25</v>
      </c>
      <c r="G115" s="50">
        <v>2.44</v>
      </c>
      <c r="H115" s="50">
        <v>0.48</v>
      </c>
      <c r="I115" s="50">
        <v>16.399999999999999</v>
      </c>
      <c r="J115" s="50">
        <v>82.4</v>
      </c>
      <c r="K115" s="41"/>
      <c r="L115" s="59">
        <v>1.64</v>
      </c>
    </row>
    <row r="116" spans="1:12" ht="18.75" x14ac:dyDescent="0.3">
      <c r="A116" s="23"/>
      <c r="B116" s="15"/>
      <c r="C116" s="11"/>
      <c r="D116" s="6"/>
      <c r="E116" s="55" t="s">
        <v>107</v>
      </c>
      <c r="F116" s="50">
        <v>50</v>
      </c>
      <c r="G116" s="50">
        <v>0.03</v>
      </c>
      <c r="H116" s="50">
        <v>0.03</v>
      </c>
      <c r="I116" s="50">
        <v>0.23</v>
      </c>
      <c r="J116" s="50">
        <v>33</v>
      </c>
      <c r="K116" s="41"/>
      <c r="L116" s="59">
        <v>3.13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707.5</v>
      </c>
      <c r="G118" s="19">
        <f t="shared" ref="G118:J118" si="56">SUM(G109:G117)</f>
        <v>31.47</v>
      </c>
      <c r="H118" s="19">
        <f t="shared" si="56"/>
        <v>17.080000000000002</v>
      </c>
      <c r="I118" s="19">
        <f t="shared" si="56"/>
        <v>105.28000000000002</v>
      </c>
      <c r="J118" s="19">
        <f t="shared" si="56"/>
        <v>715.62</v>
      </c>
      <c r="K118" s="25"/>
      <c r="L118" s="19">
        <f t="shared" ref="L118" si="57">SUM(L109:L117)</f>
        <v>71.539999999999992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1093.5</v>
      </c>
      <c r="G119" s="32">
        <f t="shared" ref="G119" si="58">G108+G118</f>
        <v>53.87</v>
      </c>
      <c r="H119" s="32">
        <f t="shared" ref="H119" si="59">H108+H118</f>
        <v>36.555000000000007</v>
      </c>
      <c r="I119" s="32">
        <f t="shared" ref="I119" si="60">I108+I118</f>
        <v>157.71</v>
      </c>
      <c r="J119" s="32">
        <f t="shared" ref="J119:L119" si="61">J108+J118</f>
        <v>1226.1199999999999</v>
      </c>
      <c r="K119" s="32"/>
      <c r="L119" s="32">
        <f t="shared" si="61"/>
        <v>143.07999999999998</v>
      </c>
    </row>
    <row r="120" spans="1:12" ht="37.5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40</v>
      </c>
      <c r="F120" s="50">
        <v>210</v>
      </c>
      <c r="G120" s="50">
        <v>6.08</v>
      </c>
      <c r="H120" s="50">
        <v>11.18</v>
      </c>
      <c r="I120" s="50">
        <v>33.479999999999997</v>
      </c>
      <c r="J120" s="50">
        <v>260</v>
      </c>
      <c r="K120" s="48" t="s">
        <v>39</v>
      </c>
      <c r="L120" s="64">
        <v>24.5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37.5" x14ac:dyDescent="0.3">
      <c r="A122" s="14"/>
      <c r="B122" s="15"/>
      <c r="C122" s="11"/>
      <c r="D122" s="7" t="s">
        <v>22</v>
      </c>
      <c r="E122" s="49" t="s">
        <v>44</v>
      </c>
      <c r="F122" s="50">
        <v>200</v>
      </c>
      <c r="G122" s="50">
        <v>3.5</v>
      </c>
      <c r="H122" s="50">
        <v>2.6</v>
      </c>
      <c r="I122" s="50">
        <v>26</v>
      </c>
      <c r="J122" s="50">
        <v>125</v>
      </c>
      <c r="K122" s="48" t="s">
        <v>45</v>
      </c>
      <c r="L122" s="61">
        <v>18.39</v>
      </c>
    </row>
    <row r="123" spans="1:12" ht="15" x14ac:dyDescent="0.25">
      <c r="A123" s="14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8.75" x14ac:dyDescent="0.3">
      <c r="A124" s="14"/>
      <c r="B124" s="15"/>
      <c r="C124" s="11"/>
      <c r="D124" s="7" t="s">
        <v>24</v>
      </c>
      <c r="E124" s="55" t="s">
        <v>72</v>
      </c>
      <c r="F124" s="50">
        <v>100</v>
      </c>
      <c r="G124" s="50">
        <v>1.61</v>
      </c>
      <c r="H124" s="50">
        <v>0.5</v>
      </c>
      <c r="I124" s="50">
        <v>21</v>
      </c>
      <c r="J124" s="50">
        <v>35</v>
      </c>
      <c r="K124" s="41"/>
      <c r="L124" s="61">
        <v>11.61</v>
      </c>
    </row>
    <row r="125" spans="1:12" ht="18.75" x14ac:dyDescent="0.3">
      <c r="A125" s="14"/>
      <c r="B125" s="15"/>
      <c r="C125" s="11"/>
      <c r="D125" s="6"/>
      <c r="E125" s="51" t="s">
        <v>108</v>
      </c>
      <c r="F125" s="50">
        <f>15+20</f>
        <v>35</v>
      </c>
      <c r="G125" s="50">
        <v>2.39</v>
      </c>
      <c r="H125" s="50">
        <v>7.49</v>
      </c>
      <c r="I125" s="50">
        <v>22.34</v>
      </c>
      <c r="J125" s="50">
        <v>136</v>
      </c>
      <c r="K125" s="52" t="s">
        <v>47</v>
      </c>
      <c r="L125" s="59">
        <f>14.66+2.38</f>
        <v>17.04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13.58</v>
      </c>
      <c r="H127" s="19">
        <f t="shared" si="62"/>
        <v>21.77</v>
      </c>
      <c r="I127" s="19">
        <f t="shared" si="62"/>
        <v>102.82</v>
      </c>
      <c r="J127" s="19">
        <f t="shared" si="62"/>
        <v>556</v>
      </c>
      <c r="K127" s="25"/>
      <c r="L127" s="19">
        <f t="shared" ref="L127" si="63">SUM(L120:L126)</f>
        <v>71.539999999999992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56.25" x14ac:dyDescent="0.3">
      <c r="A129" s="14"/>
      <c r="B129" s="15"/>
      <c r="C129" s="11"/>
      <c r="D129" s="7" t="s">
        <v>27</v>
      </c>
      <c r="E129" s="49" t="s">
        <v>49</v>
      </c>
      <c r="F129" s="50">
        <f>200+12.5+5</f>
        <v>217.5</v>
      </c>
      <c r="G129" s="50">
        <v>4.7699999999999996</v>
      </c>
      <c r="H129" s="50">
        <v>5</v>
      </c>
      <c r="I129" s="50">
        <v>7.9</v>
      </c>
      <c r="J129" s="50">
        <v>113</v>
      </c>
      <c r="K129" s="48" t="s">
        <v>48</v>
      </c>
      <c r="L129" s="59">
        <f>3.34+5.81+1.4</f>
        <v>10.549999999999999</v>
      </c>
    </row>
    <row r="130" spans="1:12" ht="37.5" x14ac:dyDescent="0.3">
      <c r="A130" s="14"/>
      <c r="B130" s="15"/>
      <c r="C130" s="11"/>
      <c r="D130" s="7" t="s">
        <v>28</v>
      </c>
      <c r="E130" s="49" t="s">
        <v>109</v>
      </c>
      <c r="F130" s="50">
        <v>60</v>
      </c>
      <c r="G130" s="50">
        <v>14</v>
      </c>
      <c r="H130" s="50">
        <v>13</v>
      </c>
      <c r="I130" s="50">
        <v>6</v>
      </c>
      <c r="J130" s="50">
        <v>189</v>
      </c>
      <c r="K130" s="48" t="s">
        <v>110</v>
      </c>
      <c r="L130" s="61">
        <v>24.42</v>
      </c>
    </row>
    <row r="131" spans="1:12" ht="37.5" x14ac:dyDescent="0.3">
      <c r="A131" s="14"/>
      <c r="B131" s="15"/>
      <c r="C131" s="11"/>
      <c r="D131" s="7" t="s">
        <v>29</v>
      </c>
      <c r="E131" s="49" t="s">
        <v>53</v>
      </c>
      <c r="F131" s="50">
        <v>150</v>
      </c>
      <c r="G131" s="50">
        <v>5.5</v>
      </c>
      <c r="H131" s="50">
        <v>4.5</v>
      </c>
      <c r="I131" s="50">
        <v>26.4</v>
      </c>
      <c r="J131" s="50">
        <v>168</v>
      </c>
      <c r="K131" s="48" t="s">
        <v>52</v>
      </c>
      <c r="L131" s="59">
        <v>14.32</v>
      </c>
    </row>
    <row r="132" spans="1:12" ht="37.5" x14ac:dyDescent="0.3">
      <c r="A132" s="14"/>
      <c r="B132" s="15"/>
      <c r="C132" s="11"/>
      <c r="D132" s="7" t="s">
        <v>30</v>
      </c>
      <c r="E132" s="49" t="s">
        <v>54</v>
      </c>
      <c r="F132" s="50">
        <v>200</v>
      </c>
      <c r="G132" s="50">
        <v>0.2</v>
      </c>
      <c r="H132" s="50"/>
      <c r="I132" s="50">
        <v>15</v>
      </c>
      <c r="J132" s="50">
        <v>56</v>
      </c>
      <c r="K132" s="48" t="s">
        <v>55</v>
      </c>
      <c r="L132" s="59">
        <v>3.77</v>
      </c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8.75" x14ac:dyDescent="0.3">
      <c r="A134" s="14"/>
      <c r="B134" s="15"/>
      <c r="C134" s="11"/>
      <c r="D134" s="7" t="s">
        <v>32</v>
      </c>
      <c r="E134" s="55" t="s">
        <v>57</v>
      </c>
      <c r="F134" s="50">
        <v>40</v>
      </c>
      <c r="G134" s="50">
        <v>2.44</v>
      </c>
      <c r="H134" s="50">
        <v>0.48</v>
      </c>
      <c r="I134" s="50">
        <v>16.399999999999999</v>
      </c>
      <c r="J134" s="50">
        <v>82.4</v>
      </c>
      <c r="K134" s="41"/>
      <c r="L134" s="61">
        <v>2.8</v>
      </c>
    </row>
    <row r="135" spans="1:12" ht="18.75" x14ac:dyDescent="0.3">
      <c r="A135" s="14"/>
      <c r="B135" s="15"/>
      <c r="C135" s="11"/>
      <c r="D135" s="6"/>
      <c r="E135" s="55" t="s">
        <v>107</v>
      </c>
      <c r="F135" s="50">
        <v>50</v>
      </c>
      <c r="G135" s="50">
        <v>0.03</v>
      </c>
      <c r="H135" s="50">
        <v>0.03</v>
      </c>
      <c r="I135" s="50">
        <v>0.23</v>
      </c>
      <c r="J135" s="50">
        <v>33</v>
      </c>
      <c r="K135" s="41"/>
      <c r="L135" s="65">
        <v>15.68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717.5</v>
      </c>
      <c r="G137" s="19">
        <f t="shared" ref="G137:J137" si="64">SUM(G128:G136)</f>
        <v>26.94</v>
      </c>
      <c r="H137" s="19">
        <f t="shared" si="64"/>
        <v>23.01</v>
      </c>
      <c r="I137" s="19">
        <f t="shared" si="64"/>
        <v>71.929999999999993</v>
      </c>
      <c r="J137" s="19">
        <f t="shared" si="64"/>
        <v>641.4</v>
      </c>
      <c r="K137" s="25"/>
      <c r="L137" s="19">
        <f t="shared" ref="L137" si="65">SUM(L128:L136)</f>
        <v>71.539999999999992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1262.5</v>
      </c>
      <c r="G138" s="32">
        <f t="shared" ref="G138" si="66">G127+G137</f>
        <v>40.520000000000003</v>
      </c>
      <c r="H138" s="32">
        <f t="shared" ref="H138" si="67">H127+H137</f>
        <v>44.78</v>
      </c>
      <c r="I138" s="32">
        <f t="shared" ref="I138" si="68">I127+I137</f>
        <v>174.75</v>
      </c>
      <c r="J138" s="32">
        <f t="shared" ref="J138:L138" si="69">J127+J137</f>
        <v>1197.4000000000001</v>
      </c>
      <c r="K138" s="32"/>
      <c r="L138" s="32">
        <f t="shared" si="69"/>
        <v>143.07999999999998</v>
      </c>
    </row>
    <row r="139" spans="1:12" ht="37.5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111</v>
      </c>
      <c r="F139" s="50">
        <v>120</v>
      </c>
      <c r="G139" s="50">
        <v>12</v>
      </c>
      <c r="H139" s="50">
        <v>10.5</v>
      </c>
      <c r="I139" s="50">
        <v>38.6</v>
      </c>
      <c r="J139" s="50">
        <v>268</v>
      </c>
      <c r="K139" s="48" t="s">
        <v>112</v>
      </c>
      <c r="L139" s="65">
        <f>42.35+8.98</f>
        <v>51.33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37.5" x14ac:dyDescent="0.3">
      <c r="A141" s="23"/>
      <c r="B141" s="15"/>
      <c r="C141" s="11"/>
      <c r="D141" s="7" t="s">
        <v>22</v>
      </c>
      <c r="E141" s="49" t="s">
        <v>54</v>
      </c>
      <c r="F141" s="50">
        <v>200</v>
      </c>
      <c r="G141" s="50">
        <v>0.2</v>
      </c>
      <c r="H141" s="50"/>
      <c r="I141" s="50">
        <v>15</v>
      </c>
      <c r="J141" s="50">
        <v>56</v>
      </c>
      <c r="K141" s="48" t="s">
        <v>55</v>
      </c>
      <c r="L141" s="59">
        <v>3.77</v>
      </c>
    </row>
    <row r="142" spans="1:12" ht="15.75" customHeight="1" x14ac:dyDescent="0.25">
      <c r="A142" s="23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8.75" x14ac:dyDescent="0.3">
      <c r="A144" s="23"/>
      <c r="B144" s="15"/>
      <c r="C144" s="11"/>
      <c r="D144" s="6"/>
      <c r="E144" s="55" t="s">
        <v>113</v>
      </c>
      <c r="F144" s="50">
        <f>15+35</f>
        <v>50</v>
      </c>
      <c r="G144" s="50">
        <v>5.8</v>
      </c>
      <c r="H144" s="50">
        <v>5</v>
      </c>
      <c r="I144" s="50">
        <v>14.83</v>
      </c>
      <c r="J144" s="50">
        <v>125</v>
      </c>
      <c r="K144" s="52" t="s">
        <v>103</v>
      </c>
      <c r="L144" s="59">
        <f>12.21+4.23</f>
        <v>16.440000000000001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370</v>
      </c>
      <c r="G146" s="19">
        <f t="shared" ref="G146:J146" si="70">SUM(G139:G145)</f>
        <v>18</v>
      </c>
      <c r="H146" s="19">
        <f t="shared" si="70"/>
        <v>15.5</v>
      </c>
      <c r="I146" s="19">
        <f t="shared" si="70"/>
        <v>68.430000000000007</v>
      </c>
      <c r="J146" s="19">
        <f t="shared" si="70"/>
        <v>449</v>
      </c>
      <c r="K146" s="25"/>
      <c r="L146" s="19">
        <f t="shared" ref="L146" si="71">SUM(L139:L145)</f>
        <v>71.540000000000006</v>
      </c>
    </row>
    <row r="147" spans="1:12" ht="56.25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60</v>
      </c>
      <c r="F147" s="50">
        <v>20</v>
      </c>
      <c r="G147" s="50">
        <v>0.2</v>
      </c>
      <c r="H147" s="50">
        <v>1</v>
      </c>
      <c r="I147" s="50">
        <v>1.07</v>
      </c>
      <c r="J147" s="50">
        <v>14</v>
      </c>
      <c r="K147" s="48" t="s">
        <v>93</v>
      </c>
      <c r="L147" s="59">
        <f>3.76*2</f>
        <v>7.52</v>
      </c>
    </row>
    <row r="148" spans="1:12" ht="37.5" x14ac:dyDescent="0.3">
      <c r="A148" s="23"/>
      <c r="B148" s="15"/>
      <c r="C148" s="11"/>
      <c r="D148" s="7" t="s">
        <v>27</v>
      </c>
      <c r="E148" s="49" t="s">
        <v>86</v>
      </c>
      <c r="F148" s="50">
        <f>200+12.5+5</f>
        <v>217.5</v>
      </c>
      <c r="G148" s="50">
        <v>11</v>
      </c>
      <c r="H148" s="50">
        <v>4</v>
      </c>
      <c r="I148" s="50">
        <v>30</v>
      </c>
      <c r="J148" s="50">
        <v>170</v>
      </c>
      <c r="K148" s="48" t="s">
        <v>87</v>
      </c>
      <c r="L148" s="59">
        <f>3.34+5.81+1.4</f>
        <v>10.549999999999999</v>
      </c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37.5" x14ac:dyDescent="0.3">
      <c r="A150" s="23"/>
      <c r="B150" s="15"/>
      <c r="C150" s="11"/>
      <c r="D150" s="7" t="s">
        <v>29</v>
      </c>
      <c r="E150" s="49" t="s">
        <v>68</v>
      </c>
      <c r="F150" s="50">
        <v>150</v>
      </c>
      <c r="G150" s="50">
        <v>11.8</v>
      </c>
      <c r="H150" s="50">
        <v>15.42</v>
      </c>
      <c r="I150" s="50">
        <v>14.2</v>
      </c>
      <c r="J150" s="50">
        <v>246.17</v>
      </c>
      <c r="K150" s="48" t="s">
        <v>69</v>
      </c>
      <c r="L150" s="62">
        <v>32.85</v>
      </c>
    </row>
    <row r="151" spans="1:12" ht="37.5" x14ac:dyDescent="0.3">
      <c r="A151" s="23"/>
      <c r="B151" s="15"/>
      <c r="C151" s="11"/>
      <c r="D151" s="7" t="s">
        <v>30</v>
      </c>
      <c r="E151" s="49" t="s">
        <v>70</v>
      </c>
      <c r="F151" s="56">
        <v>200</v>
      </c>
      <c r="G151" s="56">
        <v>0.3</v>
      </c>
      <c r="H151" s="56"/>
      <c r="I151" s="56">
        <v>24</v>
      </c>
      <c r="J151" s="56">
        <v>92</v>
      </c>
      <c r="K151" s="48" t="s">
        <v>71</v>
      </c>
      <c r="L151" s="61">
        <v>6.9</v>
      </c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8.75" x14ac:dyDescent="0.3">
      <c r="A153" s="23"/>
      <c r="B153" s="15"/>
      <c r="C153" s="11"/>
      <c r="D153" s="7" t="s">
        <v>32</v>
      </c>
      <c r="E153" s="55" t="s">
        <v>57</v>
      </c>
      <c r="F153" s="50">
        <v>20</v>
      </c>
      <c r="G153" s="50">
        <v>2.44</v>
      </c>
      <c r="H153" s="50">
        <v>0.48</v>
      </c>
      <c r="I153" s="50">
        <v>16.399999999999999</v>
      </c>
      <c r="J153" s="50">
        <v>82.4</v>
      </c>
      <c r="K153" s="41"/>
      <c r="L153" s="61">
        <v>1.4</v>
      </c>
    </row>
    <row r="154" spans="1:12" ht="18.75" x14ac:dyDescent="0.3">
      <c r="A154" s="23"/>
      <c r="B154" s="15"/>
      <c r="C154" s="11"/>
      <c r="D154" s="6"/>
      <c r="E154" s="55" t="s">
        <v>72</v>
      </c>
      <c r="F154" s="50">
        <v>100</v>
      </c>
      <c r="G154" s="50">
        <v>1.61</v>
      </c>
      <c r="H154" s="50">
        <v>0.5</v>
      </c>
      <c r="I154" s="50">
        <v>21</v>
      </c>
      <c r="J154" s="50">
        <v>35</v>
      </c>
      <c r="K154" s="41"/>
      <c r="L154" s="61">
        <v>12.32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707.5</v>
      </c>
      <c r="G156" s="19">
        <f t="shared" ref="G156:J156" si="72">SUM(G147:G155)</f>
        <v>27.35</v>
      </c>
      <c r="H156" s="19">
        <f t="shared" si="72"/>
        <v>21.400000000000002</v>
      </c>
      <c r="I156" s="19">
        <f t="shared" si="72"/>
        <v>106.66999999999999</v>
      </c>
      <c r="J156" s="19">
        <f t="shared" si="72"/>
        <v>639.56999999999994</v>
      </c>
      <c r="K156" s="25"/>
      <c r="L156" s="19">
        <f t="shared" ref="L156" si="73">SUM(L147:L155)</f>
        <v>71.539999999999992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1077.5</v>
      </c>
      <c r="G157" s="32">
        <f t="shared" ref="G157" si="74">G146+G156</f>
        <v>45.35</v>
      </c>
      <c r="H157" s="32">
        <f t="shared" ref="H157" si="75">H146+H156</f>
        <v>36.900000000000006</v>
      </c>
      <c r="I157" s="32">
        <f t="shared" ref="I157" si="76">I146+I156</f>
        <v>175.1</v>
      </c>
      <c r="J157" s="32">
        <f t="shared" ref="J157:L157" si="77">J146+J156</f>
        <v>1088.57</v>
      </c>
      <c r="K157" s="32"/>
      <c r="L157" s="32">
        <f t="shared" si="77"/>
        <v>143.07999999999998</v>
      </c>
    </row>
    <row r="158" spans="1:12" ht="37.5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79</v>
      </c>
      <c r="F158" s="50">
        <v>150</v>
      </c>
      <c r="G158" s="50">
        <v>3.65</v>
      </c>
      <c r="H158" s="50">
        <v>5.37</v>
      </c>
      <c r="I158" s="50">
        <v>36.6</v>
      </c>
      <c r="J158" s="50">
        <v>209</v>
      </c>
      <c r="K158" s="48" t="s">
        <v>80</v>
      </c>
      <c r="L158" s="59">
        <v>13.85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37.5" x14ac:dyDescent="0.3">
      <c r="A160" s="23"/>
      <c r="B160" s="15"/>
      <c r="C160" s="11"/>
      <c r="D160" s="7" t="s">
        <v>22</v>
      </c>
      <c r="E160" s="49" t="s">
        <v>54</v>
      </c>
      <c r="F160" s="50">
        <v>200</v>
      </c>
      <c r="G160" s="50">
        <v>0.2</v>
      </c>
      <c r="H160" s="50"/>
      <c r="I160" s="50">
        <v>15</v>
      </c>
      <c r="J160" s="50">
        <v>56</v>
      </c>
      <c r="K160" s="48" t="s">
        <v>55</v>
      </c>
      <c r="L160" s="59">
        <v>3.77</v>
      </c>
    </row>
    <row r="161" spans="1:12" ht="18.75" x14ac:dyDescent="0.3">
      <c r="A161" s="23"/>
      <c r="B161" s="15"/>
      <c r="C161" s="11"/>
      <c r="D161" s="7" t="s">
        <v>23</v>
      </c>
      <c r="E161" s="55" t="s">
        <v>57</v>
      </c>
      <c r="F161" s="50">
        <v>30</v>
      </c>
      <c r="G161" s="50">
        <v>2.44</v>
      </c>
      <c r="H161" s="50">
        <v>0.48</v>
      </c>
      <c r="I161" s="50">
        <v>16.399999999999999</v>
      </c>
      <c r="J161" s="50">
        <v>82.4</v>
      </c>
      <c r="K161" s="41"/>
      <c r="L161" s="61">
        <v>1.95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56.25" x14ac:dyDescent="0.3">
      <c r="A163" s="23"/>
      <c r="B163" s="15"/>
      <c r="C163" s="11"/>
      <c r="D163" s="6"/>
      <c r="E163" s="49" t="s">
        <v>64</v>
      </c>
      <c r="F163" s="50">
        <v>30</v>
      </c>
      <c r="G163" s="50">
        <v>0.27</v>
      </c>
      <c r="H163" s="50"/>
      <c r="I163" s="50">
        <v>0.84</v>
      </c>
      <c r="J163" s="50">
        <v>9</v>
      </c>
      <c r="K163" s="48" t="s">
        <v>93</v>
      </c>
      <c r="L163" s="59">
        <f>1.55*3</f>
        <v>4.6500000000000004</v>
      </c>
    </row>
    <row r="164" spans="1:12" ht="37.5" x14ac:dyDescent="0.3">
      <c r="A164" s="23"/>
      <c r="B164" s="15"/>
      <c r="C164" s="11"/>
      <c r="D164" s="6"/>
      <c r="E164" s="49" t="s">
        <v>62</v>
      </c>
      <c r="F164" s="50">
        <v>100</v>
      </c>
      <c r="G164" s="50">
        <v>15.15</v>
      </c>
      <c r="H164" s="50">
        <v>8.1999999999999993</v>
      </c>
      <c r="I164" s="50">
        <v>3.05</v>
      </c>
      <c r="J164" s="50">
        <v>132.22</v>
      </c>
      <c r="K164" s="48" t="s">
        <v>63</v>
      </c>
      <c r="L164" s="59">
        <v>47.32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21.71</v>
      </c>
      <c r="H165" s="19">
        <f t="shared" si="78"/>
        <v>14.049999999999999</v>
      </c>
      <c r="I165" s="19">
        <f t="shared" si="78"/>
        <v>71.89</v>
      </c>
      <c r="J165" s="19">
        <f t="shared" si="78"/>
        <v>488.62</v>
      </c>
      <c r="K165" s="25"/>
      <c r="L165" s="19">
        <f t="shared" ref="L165" si="79">SUM(L158:L164)</f>
        <v>71.539999999999992</v>
      </c>
    </row>
    <row r="166" spans="1:12" ht="56.25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60</v>
      </c>
      <c r="F166" s="50">
        <v>15</v>
      </c>
      <c r="G166" s="50">
        <v>0.2</v>
      </c>
      <c r="H166" s="50">
        <v>1</v>
      </c>
      <c r="I166" s="50">
        <v>1.07</v>
      </c>
      <c r="J166" s="50">
        <v>14</v>
      </c>
      <c r="K166" s="48" t="s">
        <v>93</v>
      </c>
      <c r="L166" s="59">
        <v>5.64</v>
      </c>
    </row>
    <row r="167" spans="1:12" ht="56.25" x14ac:dyDescent="0.3">
      <c r="A167" s="23"/>
      <c r="B167" s="15"/>
      <c r="C167" s="11"/>
      <c r="D167" s="7" t="s">
        <v>27</v>
      </c>
      <c r="E167" s="49" t="s">
        <v>94</v>
      </c>
      <c r="F167" s="50">
        <f>200+12.5+5</f>
        <v>217.5</v>
      </c>
      <c r="G167" s="50">
        <v>8.7200000000000006</v>
      </c>
      <c r="H167" s="50">
        <v>7</v>
      </c>
      <c r="I167" s="50">
        <v>34</v>
      </c>
      <c r="J167" s="50">
        <v>143</v>
      </c>
      <c r="K167" s="48" t="s">
        <v>95</v>
      </c>
      <c r="L167" s="59">
        <f>4.1+5.81+1.4</f>
        <v>11.31</v>
      </c>
    </row>
    <row r="168" spans="1:12" ht="37.5" x14ac:dyDescent="0.3">
      <c r="A168" s="23"/>
      <c r="B168" s="15"/>
      <c r="C168" s="11"/>
      <c r="D168" s="7" t="s">
        <v>28</v>
      </c>
      <c r="E168" s="49" t="s">
        <v>115</v>
      </c>
      <c r="F168" s="50">
        <v>25</v>
      </c>
      <c r="G168" s="50">
        <v>9</v>
      </c>
      <c r="H168" s="50">
        <v>10</v>
      </c>
      <c r="I168" s="50">
        <v>10</v>
      </c>
      <c r="J168" s="50">
        <v>147</v>
      </c>
      <c r="K168" s="48" t="s">
        <v>116</v>
      </c>
      <c r="L168" s="59">
        <v>34.97</v>
      </c>
    </row>
    <row r="169" spans="1:12" ht="37.5" x14ac:dyDescent="0.3">
      <c r="A169" s="23"/>
      <c r="B169" s="15"/>
      <c r="C169" s="11"/>
      <c r="D169" s="7" t="s">
        <v>29</v>
      </c>
      <c r="E169" s="49" t="s">
        <v>117</v>
      </c>
      <c r="F169" s="50">
        <v>150</v>
      </c>
      <c r="G169" s="50">
        <v>3.63</v>
      </c>
      <c r="H169" s="50">
        <v>4.6050000000000004</v>
      </c>
      <c r="I169" s="50">
        <v>16.545000000000002</v>
      </c>
      <c r="J169" s="50">
        <v>120</v>
      </c>
      <c r="K169" s="48" t="s">
        <v>118</v>
      </c>
      <c r="L169" s="59">
        <v>13.45</v>
      </c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8.75" x14ac:dyDescent="0.3">
      <c r="A172" s="23"/>
      <c r="B172" s="15"/>
      <c r="C172" s="11"/>
      <c r="D172" s="7" t="s">
        <v>32</v>
      </c>
      <c r="E172" s="55" t="s">
        <v>57</v>
      </c>
      <c r="F172" s="50">
        <v>35</v>
      </c>
      <c r="G172" s="50">
        <v>2.44</v>
      </c>
      <c r="H172" s="50">
        <v>0.48</v>
      </c>
      <c r="I172" s="50">
        <v>16.399999999999999</v>
      </c>
      <c r="J172" s="50">
        <v>82.4</v>
      </c>
      <c r="K172" s="41"/>
      <c r="L172" s="61">
        <v>2.4</v>
      </c>
    </row>
    <row r="173" spans="1:12" ht="37.5" x14ac:dyDescent="0.3">
      <c r="A173" s="23"/>
      <c r="B173" s="15"/>
      <c r="C173" s="11"/>
      <c r="D173" s="6"/>
      <c r="E173" s="49" t="s">
        <v>54</v>
      </c>
      <c r="F173" s="50">
        <v>200</v>
      </c>
      <c r="G173" s="50">
        <v>0.2</v>
      </c>
      <c r="H173" s="50"/>
      <c r="I173" s="50">
        <v>15</v>
      </c>
      <c r="J173" s="50">
        <v>56</v>
      </c>
      <c r="K173" s="48" t="s">
        <v>55</v>
      </c>
      <c r="L173" s="59">
        <v>3.77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642.5</v>
      </c>
      <c r="G175" s="19">
        <f t="shared" ref="G175:J175" si="80">SUM(G166:G174)</f>
        <v>24.19</v>
      </c>
      <c r="H175" s="19">
        <f t="shared" si="80"/>
        <v>23.085000000000001</v>
      </c>
      <c r="I175" s="19">
        <f t="shared" si="80"/>
        <v>93.015000000000001</v>
      </c>
      <c r="J175" s="19">
        <f t="shared" si="80"/>
        <v>562.4</v>
      </c>
      <c r="K175" s="25"/>
      <c r="L175" s="19">
        <f t="shared" ref="L175" si="81">SUM(L166:L174)</f>
        <v>71.540000000000006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1152.5</v>
      </c>
      <c r="G176" s="32">
        <f t="shared" ref="G176" si="82">G165+G175</f>
        <v>45.900000000000006</v>
      </c>
      <c r="H176" s="32">
        <f t="shared" ref="H176" si="83">H165+H175</f>
        <v>37.134999999999998</v>
      </c>
      <c r="I176" s="32">
        <f t="shared" ref="I176" si="84">I165+I175</f>
        <v>164.905</v>
      </c>
      <c r="J176" s="32">
        <f t="shared" ref="J176:L176" si="85">J165+J175</f>
        <v>1051.02</v>
      </c>
      <c r="K176" s="32"/>
      <c r="L176" s="32">
        <f t="shared" si="85"/>
        <v>143.07999999999998</v>
      </c>
    </row>
    <row r="177" spans="1:12" ht="37.5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53</v>
      </c>
      <c r="F177" s="50">
        <v>150</v>
      </c>
      <c r="G177" s="50">
        <v>5.5</v>
      </c>
      <c r="H177" s="50">
        <v>4.5</v>
      </c>
      <c r="I177" s="50">
        <v>26.4</v>
      </c>
      <c r="J177" s="50">
        <v>168</v>
      </c>
      <c r="K177" s="48" t="s">
        <v>52</v>
      </c>
      <c r="L177" s="59">
        <v>14.32</v>
      </c>
    </row>
    <row r="178" spans="1:12" ht="18.75" x14ac:dyDescent="0.3">
      <c r="A178" s="23"/>
      <c r="B178" s="15"/>
      <c r="C178" s="11"/>
      <c r="D178" s="6"/>
      <c r="E178" s="55" t="s">
        <v>120</v>
      </c>
      <c r="F178" s="50">
        <v>50</v>
      </c>
      <c r="G178" s="50">
        <v>10</v>
      </c>
      <c r="H178" s="50">
        <v>5.47</v>
      </c>
      <c r="I178" s="50">
        <v>7.73</v>
      </c>
      <c r="J178" s="50">
        <v>138</v>
      </c>
      <c r="K178" s="58" t="s">
        <v>85</v>
      </c>
      <c r="L178" s="59">
        <v>25.91</v>
      </c>
    </row>
    <row r="179" spans="1:12" ht="37.5" x14ac:dyDescent="0.3">
      <c r="A179" s="23"/>
      <c r="B179" s="15"/>
      <c r="C179" s="11"/>
      <c r="D179" s="7" t="s">
        <v>22</v>
      </c>
      <c r="E179" s="49" t="s">
        <v>54</v>
      </c>
      <c r="F179" s="50">
        <v>200</v>
      </c>
      <c r="G179" s="50">
        <v>0.2</v>
      </c>
      <c r="H179" s="50"/>
      <c r="I179" s="50">
        <v>15</v>
      </c>
      <c r="J179" s="50">
        <v>56</v>
      </c>
      <c r="K179" s="48" t="s">
        <v>55</v>
      </c>
      <c r="L179" s="59">
        <v>3.77</v>
      </c>
    </row>
    <row r="180" spans="1:12" ht="18.75" x14ac:dyDescent="0.3">
      <c r="A180" s="23"/>
      <c r="B180" s="15"/>
      <c r="C180" s="11"/>
      <c r="D180" s="7" t="s">
        <v>23</v>
      </c>
      <c r="E180" s="55" t="s">
        <v>57</v>
      </c>
      <c r="F180" s="50">
        <v>20</v>
      </c>
      <c r="G180" s="50">
        <v>2.44</v>
      </c>
      <c r="H180" s="50">
        <v>0.48</v>
      </c>
      <c r="I180" s="50">
        <v>16.399999999999999</v>
      </c>
      <c r="J180" s="50">
        <v>82.4</v>
      </c>
      <c r="K180" s="41"/>
      <c r="L180" s="59">
        <v>1.19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8.75" x14ac:dyDescent="0.3">
      <c r="A182" s="23"/>
      <c r="B182" s="15"/>
      <c r="C182" s="11"/>
      <c r="D182" s="6"/>
      <c r="E182" s="49" t="s">
        <v>119</v>
      </c>
      <c r="F182" s="50">
        <v>95</v>
      </c>
      <c r="G182" s="50">
        <v>1.61</v>
      </c>
      <c r="H182" s="50">
        <v>0.115</v>
      </c>
      <c r="I182" s="50">
        <v>16.2</v>
      </c>
      <c r="J182" s="50">
        <v>73.599999999999994</v>
      </c>
      <c r="K182" s="41"/>
      <c r="L182" s="59">
        <v>26.35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19.75</v>
      </c>
      <c r="H184" s="19">
        <f t="shared" si="86"/>
        <v>10.565</v>
      </c>
      <c r="I184" s="19">
        <f t="shared" si="86"/>
        <v>81.73</v>
      </c>
      <c r="J184" s="19">
        <f t="shared" si="86"/>
        <v>518</v>
      </c>
      <c r="K184" s="25"/>
      <c r="L184" s="19">
        <f t="shared" ref="L184" si="87">SUM(L177:L183)</f>
        <v>71.540000000000006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37.5" x14ac:dyDescent="0.3">
      <c r="A186" s="23"/>
      <c r="B186" s="15"/>
      <c r="C186" s="11"/>
      <c r="D186" s="7" t="s">
        <v>27</v>
      </c>
      <c r="E186" s="66" t="s">
        <v>75</v>
      </c>
      <c r="F186" s="50">
        <f>200+12.5+5</f>
        <v>217.5</v>
      </c>
      <c r="G186" s="50">
        <v>6</v>
      </c>
      <c r="H186" s="50">
        <v>5</v>
      </c>
      <c r="I186" s="50">
        <v>14</v>
      </c>
      <c r="J186" s="50">
        <v>102</v>
      </c>
      <c r="K186" s="48" t="s">
        <v>76</v>
      </c>
      <c r="L186" s="59">
        <f>4.28+1.4+5.81</f>
        <v>11.489999999999998</v>
      </c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37.5" x14ac:dyDescent="0.3">
      <c r="A188" s="23"/>
      <c r="B188" s="15"/>
      <c r="C188" s="11"/>
      <c r="D188" s="7" t="s">
        <v>29</v>
      </c>
      <c r="E188" s="55" t="s">
        <v>91</v>
      </c>
      <c r="F188" s="50">
        <v>150</v>
      </c>
      <c r="G188" s="50">
        <v>2.39</v>
      </c>
      <c r="H188" s="50">
        <v>7.49</v>
      </c>
      <c r="I188" s="50">
        <v>22.34</v>
      </c>
      <c r="J188" s="50">
        <v>136</v>
      </c>
      <c r="K188" s="52" t="s">
        <v>92</v>
      </c>
      <c r="L188" s="61">
        <v>50</v>
      </c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8.75" x14ac:dyDescent="0.3">
      <c r="A191" s="23"/>
      <c r="B191" s="15"/>
      <c r="C191" s="11"/>
      <c r="D191" s="7" t="s">
        <v>32</v>
      </c>
      <c r="E191" s="55" t="s">
        <v>57</v>
      </c>
      <c r="F191" s="50">
        <v>45</v>
      </c>
      <c r="G191" s="50">
        <v>2.44</v>
      </c>
      <c r="H191" s="50">
        <v>0.48</v>
      </c>
      <c r="I191" s="50">
        <v>16.399999999999999</v>
      </c>
      <c r="J191" s="50">
        <v>82.4</v>
      </c>
      <c r="K191" s="41"/>
      <c r="L191" s="59">
        <v>3.15</v>
      </c>
    </row>
    <row r="192" spans="1:12" ht="37.5" x14ac:dyDescent="0.3">
      <c r="A192" s="23"/>
      <c r="B192" s="15"/>
      <c r="C192" s="11"/>
      <c r="D192" s="6"/>
      <c r="E192" s="49" t="s">
        <v>70</v>
      </c>
      <c r="F192" s="56">
        <v>200</v>
      </c>
      <c r="G192" s="56">
        <v>0.3</v>
      </c>
      <c r="H192" s="56"/>
      <c r="I192" s="56">
        <v>24</v>
      </c>
      <c r="J192" s="56">
        <v>92</v>
      </c>
      <c r="K192" s="48" t="s">
        <v>71</v>
      </c>
      <c r="L192" s="61">
        <v>6.9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612.5</v>
      </c>
      <c r="G194" s="19">
        <f t="shared" ref="G194:J194" si="88">SUM(G185:G193)</f>
        <v>11.13</v>
      </c>
      <c r="H194" s="19">
        <f t="shared" si="88"/>
        <v>12.97</v>
      </c>
      <c r="I194" s="19">
        <f t="shared" si="88"/>
        <v>76.740000000000009</v>
      </c>
      <c r="J194" s="19">
        <f t="shared" si="88"/>
        <v>412.4</v>
      </c>
      <c r="K194" s="25"/>
      <c r="L194" s="19">
        <f t="shared" ref="L194" si="89">SUM(L185:L193)</f>
        <v>71.540000000000006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1127.5</v>
      </c>
      <c r="G195" s="32">
        <f t="shared" ref="G195" si="90">G184+G194</f>
        <v>30.880000000000003</v>
      </c>
      <c r="H195" s="32">
        <f t="shared" ref="H195" si="91">H184+H194</f>
        <v>23.535</v>
      </c>
      <c r="I195" s="32">
        <f t="shared" ref="I195" si="92">I184+I194</f>
        <v>158.47000000000003</v>
      </c>
      <c r="J195" s="32">
        <f t="shared" ref="J195:L195" si="93">J184+J194</f>
        <v>930.4</v>
      </c>
      <c r="K195" s="32"/>
      <c r="L195" s="32">
        <f t="shared" si="93"/>
        <v>143.08000000000001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1168.5999999999999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44.281000000000006</v>
      </c>
      <c r="H196" s="34">
        <f t="shared" si="94"/>
        <v>35.437500000000007</v>
      </c>
      <c r="I196" s="34">
        <f t="shared" si="94"/>
        <v>170.76749999999998</v>
      </c>
      <c r="J196" s="34">
        <f t="shared" si="94"/>
        <v>1092.7930000000001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143.80899999999997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2023-12-18T07:34:24Z</dcterms:modified>
</cp:coreProperties>
</file>